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120" yWindow="-120" windowWidth="19320" windowHeight="10920" activeTab="2"/>
  </bookViews>
  <sheets>
    <sheet name="Memorial de Cálculo" sheetId="5" r:id="rId1"/>
    <sheet name="ORÇAMENTO ATUAL" sheetId="9" r:id="rId2"/>
    <sheet name="Cronograma" sheetId="4" r:id="rId3"/>
    <sheet name="Plan1" sheetId="7" r:id="rId4"/>
  </sheets>
  <definedNames>
    <definedName name="_Fill" localSheetId="2" hidden="1">#REF!</definedName>
    <definedName name="_Fill" localSheetId="0">!#REF!</definedName>
    <definedName name="_Fill" localSheetId="1">!#REF!</definedName>
    <definedName name="_Fill">!#REF!</definedName>
    <definedName name="_xlnm._FilterDatabase" localSheetId="0" hidden="1">'Memorial de Cálculo'!$B$7:$G$296</definedName>
    <definedName name="_xlnm._FilterDatabase" localSheetId="1" hidden="1">'ORÇAMENTO ATUAL'!$B$7:$G$198</definedName>
    <definedName name="_Key1" localSheetId="2" hidden="1">#REF!</definedName>
    <definedName name="_Key1" localSheetId="0">!#REF!</definedName>
    <definedName name="_Key1" localSheetId="1">!#REF!</definedName>
    <definedName name="_Key1">!#REF!</definedName>
    <definedName name="_Key2" localSheetId="2" hidden="1">#REF!</definedName>
    <definedName name="_Key2" localSheetId="0">!#REF!</definedName>
    <definedName name="_Key2" localSheetId="1">!#REF!</definedName>
    <definedName name="_Key2">!#REF!</definedName>
    <definedName name="_Order1">255</definedName>
    <definedName name="_Order2">255</definedName>
    <definedName name="_Sort" localSheetId="2" hidden="1">#REF!</definedName>
    <definedName name="_Sort" localSheetId="0">!#REF!</definedName>
    <definedName name="_Sort" localSheetId="1">!#REF!</definedName>
    <definedName name="_Sort">!#REF!</definedName>
    <definedName name="ACRE" localSheetId="2" hidden="1">#REF!</definedName>
    <definedName name="ACRE" localSheetId="0">!#REF!</definedName>
    <definedName name="ACRE" localSheetId="1">!#REF!</definedName>
    <definedName name="ACRE">!#REF!</definedName>
    <definedName name="ademir" localSheetId="2" hidden="1">{#N/A,#N/A,FALSE,"Cronograma";#N/A,#N/A,FALSE,"Cronogr. 2"}</definedName>
    <definedName name="ademir">"{#N/A;#N/A;FALSE;""Cronograma""|#N/A;#N/A;FALSE;""Cronogr. 2""}"</definedName>
    <definedName name="_xlnm.Print_Area" localSheetId="2">Cronograma!$A$1:$S$37</definedName>
    <definedName name="_xlnm.Print_Area" localSheetId="0">'Memorial de Cálculo'!$B$1:$H$373</definedName>
    <definedName name="_xlnm.Print_Area" localSheetId="1">'ORÇAMENTO ATUAL'!$B$1:$I$211</definedName>
    <definedName name="bosta" localSheetId="2" hidden="1">{#N/A,#N/A,FALSE,"Cronograma";#N/A,#N/A,FALSE,"Cronogr. 2"}</definedName>
    <definedName name="bosta">"{#N/A;#N/A;FALSE;""Cronograma""|#N/A;#N/A;FALSE;""Cronogr. 2""}"</definedName>
    <definedName name="CA´L" localSheetId="2" hidden="1">{#N/A,#N/A,FALSE,"Cronograma";#N/A,#N/A,FALSE,"Cronogr. 2"}</definedName>
    <definedName name="CA´L">"{#N/A;#N/A;FALSE;""Cronograma""|#N/A;#N/A;FALSE;""Cronogr. 2""}"</definedName>
    <definedName name="concorrentes" localSheetId="2" hidden="1">{#N/A,#N/A,FALSE,"Cronograma";#N/A,#N/A,FALSE,"Cronogr. 2"}</definedName>
    <definedName name="concorrentes">"{#N/A;#N/A;FALSE;""Cronograma""|#N/A;#N/A;FALSE;""Cronogr. 2""}"</definedName>
    <definedName name="CPOS" localSheetId="0">#REF!</definedName>
    <definedName name="CPOS" localSheetId="1">#REF!</definedName>
    <definedName name="CPOS">#REF!</definedName>
    <definedName name="EDIF" localSheetId="0">#REF!</definedName>
    <definedName name="EDIF" localSheetId="1">#REF!</definedName>
    <definedName name="EDIF">#REF!</definedName>
    <definedName name="FDE" localSheetId="0">#REF!</definedName>
    <definedName name="FDE" localSheetId="1">#REF!</definedName>
    <definedName name="FDE">#REF!</definedName>
    <definedName name="Popular" localSheetId="2" hidden="1">{#N/A,#N/A,FALSE,"Cronograma";#N/A,#N/A,FALSE,"Cronogr. 2"}</definedName>
    <definedName name="Popular">"{#N/A;#N/A;FALSE;""Cronograma""|#N/A;#N/A;FALSE;""Cronogr. 2""}"</definedName>
    <definedName name="rio" localSheetId="2" hidden="1">{#N/A,#N/A,FALSE,"Cronograma";#N/A,#N/A,FALSE,"Cronogr. 2"}</definedName>
    <definedName name="rio">"{#N/A;#N/A;FALSE;""Cronograma""|#N/A;#N/A;FALSE;""Cronogr. 2""}"</definedName>
    <definedName name="SINAPI_AC" localSheetId="2" hidden="1">#REF!</definedName>
    <definedName name="SINAPI_AC" localSheetId="0">!#REF!</definedName>
    <definedName name="SINAPI_AC" localSheetId="1">!#REF!</definedName>
    <definedName name="SINAPI_AC">!#REF!</definedName>
    <definedName name="ss" localSheetId="2" hidden="1">{#N/A,#N/A,FALSE,"Cronograma";#N/A,#N/A,FALSE,"Cronogr. 2"}</definedName>
    <definedName name="ss">"{#N/A;#N/A;FALSE;""Cronograma""|#N/A;#N/A;FALSE;""Cronogr. 2""}"</definedName>
    <definedName name="_xlnm.Print_Titles" localSheetId="0">'Memorial de Cálculo'!$1:$6</definedName>
    <definedName name="_xlnm.Print_Titles" localSheetId="1">'ORÇAMENTO ATUAL'!$1:$6</definedName>
    <definedName name="wrn.Cronograma." localSheetId="2" hidden="1">{#N/A,#N/A,FALSE,"Cronograma";#N/A,#N/A,FALSE,"Cronogr. 2"}</definedName>
    <definedName name="wrn.Cronograma.">"{#N/A;#N/A;FALSE;""Cronograma""|#N/A;#N/A;FALSE;""Cronogr. 2""}"</definedName>
    <definedName name="wrn.GERAL." localSheetId="2" hidden="1">{#N/A,#N/A,FALSE,"ET-CAPA";#N/A,#N/A,FALSE,"ET-PAG1";#N/A,#N/A,FALSE,"ET-PAG2";#N/A,#N/A,FALSE,"ET-PAG3";#N/A,#N/A,FALSE,"ET-PAG4";#N/A,#N/A,FALSE,"ET-PAG5"}</definedName>
    <definedName name="wrn.GERAL.">"{#N/A;#N/A;FALSE;""ET-CAPA""|#N/A;#N/A;FALSE;""ET-PAG1""|#N/A;#N/A;FALSE;""ET-PAG2""|#N/A;#N/A;FALSE;""ET-PAG3""|#N/A;#N/A;FALSE;""ET-PAG4""|#N/A;#N/A;FALSE;""ET-PAG5""}"</definedName>
    <definedName name="wrn.PENDENCIAS." localSheetId="2" hidden="1">{#N/A,#N/A,FALSE,"GERAL";#N/A,#N/A,FALSE,"012-96";#N/A,#N/A,FALSE,"018-96";#N/A,#N/A,FALSE,"027-96";#N/A,#N/A,FALSE,"059-96";#N/A,#N/A,FALSE,"076-96";#N/A,#N/A,FALSE,"019-97";#N/A,#N/A,FALSE,"021-97";#N/A,#N/A,FALSE,"022-97";#N/A,#N/A,FALSE,"028-97"}</definedName>
    <definedName name="wrn.PENDENCIAS.">"{#N/A;#N/A;FALSE;""GERAL""|#N/A;#N/A;FALSE;""012-96""|#N/A;#N/A;FALSE;""018-96""|#N/A;#N/A;FALSE;""027-96""|#N/A;#N/A;FALSE;""059-96""|#N/A;#N/A;FALSE;""076-96""|#N/A;#N/A;FALSE;""019-97""|#N/A;#N/A;FALSE;""021-97""|#N/A;#N/A;FALSE;""022-97""|#N/A;#N/A;FALSE;""028-97""}"</definedName>
  </definedNames>
  <calcPr calcId="125725"/>
</workbook>
</file>

<file path=xl/calcChain.xml><?xml version="1.0" encoding="utf-8"?>
<calcChain xmlns="http://schemas.openxmlformats.org/spreadsheetml/2006/main">
  <c r="D153" i="9"/>
  <c r="E153"/>
  <c r="F153"/>
  <c r="G153"/>
  <c r="I153" s="1"/>
  <c r="C153"/>
  <c r="I23"/>
  <c r="G151"/>
  <c r="I78"/>
  <c r="I184"/>
  <c r="G83"/>
  <c r="G75"/>
  <c r="G74"/>
  <c r="G73"/>
  <c r="G72"/>
  <c r="I61"/>
  <c r="G59"/>
  <c r="G60"/>
  <c r="G58"/>
  <c r="D195"/>
  <c r="E195"/>
  <c r="F195"/>
  <c r="G195"/>
  <c r="C195"/>
  <c r="D194"/>
  <c r="E194"/>
  <c r="F194"/>
  <c r="G194"/>
  <c r="C194"/>
  <c r="D193"/>
  <c r="E193"/>
  <c r="F193"/>
  <c r="G193"/>
  <c r="C193"/>
  <c r="C24" i="4" l="1"/>
  <c r="C20"/>
  <c r="C18"/>
  <c r="C16"/>
  <c r="C14"/>
  <c r="E129" i="9" l="1"/>
  <c r="D152"/>
  <c r="E152"/>
  <c r="F152"/>
  <c r="G152"/>
  <c r="I152" s="1"/>
  <c r="C152"/>
  <c r="D151"/>
  <c r="E151"/>
  <c r="F151"/>
  <c r="I151"/>
  <c r="C151"/>
  <c r="D150"/>
  <c r="E150"/>
  <c r="F150"/>
  <c r="G150"/>
  <c r="I150" s="1"/>
  <c r="C150"/>
  <c r="D149"/>
  <c r="E149"/>
  <c r="F149"/>
  <c r="G149"/>
  <c r="I149" s="1"/>
  <c r="C149"/>
  <c r="D148"/>
  <c r="E148"/>
  <c r="F148"/>
  <c r="G148"/>
  <c r="I148" s="1"/>
  <c r="C148"/>
  <c r="D147"/>
  <c r="E147"/>
  <c r="F147"/>
  <c r="G147"/>
  <c r="I147" s="1"/>
  <c r="C147"/>
  <c r="D146"/>
  <c r="E146"/>
  <c r="F146"/>
  <c r="G146"/>
  <c r="I146" s="1"/>
  <c r="C146"/>
  <c r="D145"/>
  <c r="E145"/>
  <c r="F145"/>
  <c r="G145"/>
  <c r="C145"/>
  <c r="D144"/>
  <c r="E144"/>
  <c r="F144"/>
  <c r="G144"/>
  <c r="I144" s="1"/>
  <c r="C144"/>
  <c r="D143"/>
  <c r="E143"/>
  <c r="F143"/>
  <c r="G143"/>
  <c r="I143" s="1"/>
  <c r="C143"/>
  <c r="D142"/>
  <c r="E142"/>
  <c r="F142"/>
  <c r="G142"/>
  <c r="I142" s="1"/>
  <c r="C142"/>
  <c r="D141"/>
  <c r="E141"/>
  <c r="F141"/>
  <c r="G141"/>
  <c r="I141" s="1"/>
  <c r="C141"/>
  <c r="D140"/>
  <c r="E140"/>
  <c r="F140"/>
  <c r="G140"/>
  <c r="I140" s="1"/>
  <c r="C140"/>
  <c r="D139"/>
  <c r="E139"/>
  <c r="F139"/>
  <c r="G139"/>
  <c r="I139" s="1"/>
  <c r="C139"/>
  <c r="D138"/>
  <c r="E138"/>
  <c r="F138"/>
  <c r="G138"/>
  <c r="C138"/>
  <c r="D137"/>
  <c r="E137"/>
  <c r="F137"/>
  <c r="G137"/>
  <c r="I137" s="1"/>
  <c r="C137"/>
  <c r="D136"/>
  <c r="E136"/>
  <c r="F136"/>
  <c r="G136"/>
  <c r="I136" s="1"/>
  <c r="C136"/>
  <c r="D135"/>
  <c r="E135"/>
  <c r="F135"/>
  <c r="G135"/>
  <c r="I135" s="1"/>
  <c r="C135"/>
  <c r="D134"/>
  <c r="E134"/>
  <c r="F134"/>
  <c r="G134"/>
  <c r="I134" s="1"/>
  <c r="C134"/>
  <c r="D133"/>
  <c r="E133"/>
  <c r="F133"/>
  <c r="I133"/>
  <c r="C133"/>
  <c r="D132"/>
  <c r="E132"/>
  <c r="F132"/>
  <c r="G132"/>
  <c r="I132" s="1"/>
  <c r="C132"/>
  <c r="D131"/>
  <c r="E131"/>
  <c r="F131"/>
  <c r="G131"/>
  <c r="I131" s="1"/>
  <c r="C131"/>
  <c r="E130"/>
  <c r="F130"/>
  <c r="G130"/>
  <c r="I130" s="1"/>
  <c r="C130"/>
  <c r="D129"/>
  <c r="F129"/>
  <c r="G129"/>
  <c r="I129" s="1"/>
  <c r="D128"/>
  <c r="E128"/>
  <c r="F128"/>
  <c r="G128"/>
  <c r="I128" s="1"/>
  <c r="D127"/>
  <c r="E127"/>
  <c r="F127"/>
  <c r="I127"/>
  <c r="C127"/>
  <c r="D126"/>
  <c r="E126"/>
  <c r="F126"/>
  <c r="G126"/>
  <c r="C126"/>
  <c r="D125"/>
  <c r="E125"/>
  <c r="F125"/>
  <c r="G125"/>
  <c r="C125"/>
  <c r="I138"/>
  <c r="I145"/>
  <c r="I124" l="1"/>
  <c r="I193"/>
  <c r="I194"/>
  <c r="I195"/>
  <c r="I196"/>
  <c r="I191"/>
  <c r="I186"/>
  <c r="I185"/>
  <c r="I187"/>
  <c r="I188"/>
  <c r="I189"/>
  <c r="I190"/>
  <c r="I38"/>
  <c r="I183" l="1"/>
  <c r="I179"/>
  <c r="I180"/>
  <c r="I181"/>
  <c r="I182"/>
  <c r="L21" i="4"/>
  <c r="D216" i="5"/>
  <c r="E216"/>
  <c r="F216"/>
  <c r="G216"/>
  <c r="C216"/>
  <c r="D214"/>
  <c r="E214"/>
  <c r="F214"/>
  <c r="C214"/>
  <c r="D212"/>
  <c r="E212"/>
  <c r="F212"/>
  <c r="C212"/>
  <c r="D210"/>
  <c r="E210"/>
  <c r="F210"/>
  <c r="G210"/>
  <c r="C210"/>
  <c r="D208"/>
  <c r="E208"/>
  <c r="F208"/>
  <c r="G208"/>
  <c r="C208"/>
  <c r="D206"/>
  <c r="E206"/>
  <c r="F206"/>
  <c r="G206"/>
  <c r="C206"/>
  <c r="I126" i="9" l="1"/>
  <c r="I120" l="1"/>
  <c r="I121"/>
  <c r="I122"/>
  <c r="I123"/>
  <c r="I125"/>
  <c r="G92" l="1"/>
  <c r="G97"/>
  <c r="I110"/>
  <c r="I111"/>
  <c r="I112"/>
  <c r="I113"/>
  <c r="I114"/>
  <c r="I115"/>
  <c r="I116"/>
  <c r="I117"/>
  <c r="I118"/>
  <c r="I119"/>
  <c r="G107"/>
  <c r="G85"/>
  <c r="G81"/>
  <c r="G84"/>
  <c r="D71"/>
  <c r="E71"/>
  <c r="F71"/>
  <c r="G71"/>
  <c r="C71"/>
  <c r="G178"/>
  <c r="I178" s="1"/>
  <c r="G177"/>
  <c r="I177" s="1"/>
  <c r="G176"/>
  <c r="I176" s="1"/>
  <c r="G15"/>
  <c r="G14"/>
  <c r="B22"/>
  <c r="D22"/>
  <c r="E22"/>
  <c r="F22"/>
  <c r="G22"/>
  <c r="I22" s="1"/>
  <c r="C22"/>
  <c r="D21"/>
  <c r="E21"/>
  <c r="F21"/>
  <c r="G21"/>
  <c r="I21" s="1"/>
  <c r="C21"/>
  <c r="E169"/>
  <c r="C168"/>
  <c r="D175"/>
  <c r="E175"/>
  <c r="F175"/>
  <c r="G175"/>
  <c r="I175" s="1"/>
  <c r="C175"/>
  <c r="D174"/>
  <c r="E174"/>
  <c r="F174"/>
  <c r="G174"/>
  <c r="I174" s="1"/>
  <c r="C174"/>
  <c r="D173"/>
  <c r="E173"/>
  <c r="F173"/>
  <c r="G173"/>
  <c r="I173" s="1"/>
  <c r="C173"/>
  <c r="D172"/>
  <c r="E172"/>
  <c r="F172"/>
  <c r="G172"/>
  <c r="I172" s="1"/>
  <c r="C172"/>
  <c r="D171"/>
  <c r="E171"/>
  <c r="F171"/>
  <c r="G171"/>
  <c r="I171" s="1"/>
  <c r="C171"/>
  <c r="D170"/>
  <c r="E170"/>
  <c r="F170"/>
  <c r="G170"/>
  <c r="C170"/>
  <c r="D169"/>
  <c r="F169"/>
  <c r="G169"/>
  <c r="I169" s="1"/>
  <c r="D168"/>
  <c r="E168"/>
  <c r="F168"/>
  <c r="G168"/>
  <c r="I168" s="1"/>
  <c r="F167"/>
  <c r="G167"/>
  <c r="I167" s="1"/>
  <c r="F166"/>
  <c r="G166"/>
  <c r="I166" s="1"/>
  <c r="D165"/>
  <c r="E165"/>
  <c r="F165"/>
  <c r="G165"/>
  <c r="I165" s="1"/>
  <c r="C165"/>
  <c r="D164"/>
  <c r="E164"/>
  <c r="F164"/>
  <c r="G164"/>
  <c r="I164" s="1"/>
  <c r="C164"/>
  <c r="I163"/>
  <c r="D162"/>
  <c r="F162"/>
  <c r="G162"/>
  <c r="I162" s="1"/>
  <c r="D161"/>
  <c r="E161"/>
  <c r="F161"/>
  <c r="G161"/>
  <c r="I161" s="1"/>
  <c r="C161"/>
  <c r="D160"/>
  <c r="E160"/>
  <c r="F160"/>
  <c r="G160"/>
  <c r="I160" s="1"/>
  <c r="C160"/>
  <c r="D159"/>
  <c r="E159"/>
  <c r="F159"/>
  <c r="G159"/>
  <c r="I159" s="1"/>
  <c r="C159"/>
  <c r="I192"/>
  <c r="D158"/>
  <c r="E158"/>
  <c r="F158"/>
  <c r="G158"/>
  <c r="I158" s="1"/>
  <c r="C158"/>
  <c r="I198" l="1"/>
  <c r="I170"/>
  <c r="D31" i="5" l="1"/>
  <c r="E31"/>
  <c r="F31"/>
  <c r="G31"/>
  <c r="C31"/>
  <c r="D29"/>
  <c r="E29"/>
  <c r="F29"/>
  <c r="G29"/>
  <c r="C29"/>
  <c r="D27"/>
  <c r="E27"/>
  <c r="F27"/>
  <c r="G27"/>
  <c r="C27"/>
  <c r="D25"/>
  <c r="E25"/>
  <c r="F25"/>
  <c r="G25"/>
  <c r="C25"/>
  <c r="D23"/>
  <c r="E23"/>
  <c r="F23"/>
  <c r="G23"/>
  <c r="C23"/>
  <c r="D21"/>
  <c r="E21"/>
  <c r="F21"/>
  <c r="C21"/>
  <c r="D19"/>
  <c r="E19"/>
  <c r="F19"/>
  <c r="C19"/>
  <c r="D17"/>
  <c r="E17"/>
  <c r="F17"/>
  <c r="G17"/>
  <c r="C17"/>
  <c r="D15"/>
  <c r="E15"/>
  <c r="F15"/>
  <c r="C15"/>
  <c r="D13"/>
  <c r="E13"/>
  <c r="F13"/>
  <c r="G13"/>
  <c r="C13"/>
  <c r="E11"/>
  <c r="F11"/>
  <c r="G11"/>
  <c r="D11"/>
  <c r="C11"/>
  <c r="I20" i="9"/>
  <c r="I16"/>
  <c r="I17"/>
  <c r="I18"/>
  <c r="I19"/>
  <c r="I12"/>
  <c r="I13"/>
  <c r="I11"/>
  <c r="I49"/>
  <c r="I44"/>
  <c r="I45"/>
  <c r="I46"/>
  <c r="I47"/>
  <c r="I48"/>
  <c r="I43"/>
  <c r="I55"/>
  <c r="I56"/>
  <c r="I57"/>
  <c r="I58"/>
  <c r="I59"/>
  <c r="I60"/>
  <c r="I62"/>
  <c r="I63"/>
  <c r="I64"/>
  <c r="I65"/>
  <c r="I54"/>
  <c r="I51" l="1"/>
  <c r="D18" i="4" s="1"/>
  <c r="I67" i="9"/>
  <c r="D20" i="4" s="1"/>
  <c r="E69" i="9"/>
  <c r="C22" i="4" s="1"/>
  <c r="I29" i="9"/>
  <c r="I30"/>
  <c r="I31"/>
  <c r="I32"/>
  <c r="I33"/>
  <c r="I34"/>
  <c r="I35"/>
  <c r="I36"/>
  <c r="I37"/>
  <c r="I28"/>
  <c r="I97"/>
  <c r="I98"/>
  <c r="I99"/>
  <c r="I100"/>
  <c r="I101"/>
  <c r="I102"/>
  <c r="I103"/>
  <c r="I104"/>
  <c r="I105"/>
  <c r="I106"/>
  <c r="I107"/>
  <c r="I108"/>
  <c r="I109"/>
  <c r="I40" l="1"/>
  <c r="D16" i="4" s="1"/>
  <c r="I77" i="9"/>
  <c r="I79"/>
  <c r="I80"/>
  <c r="I81"/>
  <c r="I82"/>
  <c r="I83"/>
  <c r="I84"/>
  <c r="I85"/>
  <c r="I86"/>
  <c r="I87"/>
  <c r="I88"/>
  <c r="I89"/>
  <c r="I90"/>
  <c r="I91"/>
  <c r="I92"/>
  <c r="I93"/>
  <c r="I94"/>
  <c r="I95"/>
  <c r="I96"/>
  <c r="G9"/>
  <c r="J17" i="4" l="1"/>
  <c r="O17"/>
  <c r="H17"/>
  <c r="Q17"/>
  <c r="L17"/>
  <c r="G17"/>
  <c r="P17"/>
  <c r="I17"/>
  <c r="N17"/>
  <c r="K17"/>
  <c r="M17"/>
  <c r="F17"/>
  <c r="I15" i="9"/>
  <c r="I76" l="1"/>
  <c r="I71"/>
  <c r="I72"/>
  <c r="I73"/>
  <c r="I74"/>
  <c r="I75"/>
  <c r="I70"/>
  <c r="I10"/>
  <c r="I14"/>
  <c r="I9"/>
  <c r="I155" l="1"/>
  <c r="I25"/>
  <c r="D14" i="4" s="1"/>
  <c r="Q21" l="1"/>
  <c r="O21"/>
  <c r="K21"/>
  <c r="P21"/>
  <c r="N21"/>
  <c r="I21"/>
  <c r="H21"/>
  <c r="G21"/>
  <c r="F21"/>
  <c r="J21"/>
  <c r="G19" l="1"/>
  <c r="K19"/>
  <c r="O19"/>
  <c r="F19"/>
  <c r="J19"/>
  <c r="N19"/>
  <c r="I19"/>
  <c r="M19"/>
  <c r="Q19"/>
  <c r="H19"/>
  <c r="L19"/>
  <c r="P19"/>
  <c r="I15"/>
  <c r="O15"/>
  <c r="Q15"/>
  <c r="M15"/>
  <c r="N15"/>
  <c r="P15"/>
  <c r="J15"/>
  <c r="H15"/>
  <c r="G15"/>
  <c r="F15" l="1"/>
  <c r="C117" i="9" l="1"/>
  <c r="D22" i="4"/>
  <c r="G23" l="1"/>
  <c r="M23"/>
  <c r="Q23"/>
  <c r="L23"/>
  <c r="O23"/>
  <c r="F23"/>
  <c r="F27" s="1"/>
  <c r="I23"/>
  <c r="K23"/>
  <c r="N23"/>
  <c r="J23"/>
  <c r="P23"/>
  <c r="H23"/>
  <c r="I201" i="9"/>
  <c r="I203" s="1"/>
  <c r="D24" i="4"/>
  <c r="F25" s="1"/>
  <c r="I202" i="9" l="1"/>
  <c r="D28" i="4"/>
  <c r="L25"/>
  <c r="L27" s="1"/>
  <c r="I25"/>
  <c r="I27" s="1"/>
  <c r="O25"/>
  <c r="O27" s="1"/>
  <c r="P25"/>
  <c r="P27" s="1"/>
  <c r="N25"/>
  <c r="N27" s="1"/>
  <c r="K25"/>
  <c r="K27" s="1"/>
  <c r="H25"/>
  <c r="H27" s="1"/>
  <c r="Q25"/>
  <c r="Q27" s="1"/>
  <c r="D27"/>
  <c r="M25"/>
  <c r="M27" s="1"/>
  <c r="G25"/>
  <c r="G27" s="1"/>
  <c r="J25"/>
  <c r="J27" s="1"/>
  <c r="L28" l="1"/>
  <c r="J28"/>
  <c r="E24"/>
  <c r="N28"/>
  <c r="E18"/>
  <c r="E14"/>
  <c r="F28"/>
  <c r="E16"/>
  <c r="E20"/>
  <c r="E22"/>
  <c r="I28"/>
  <c r="M28"/>
  <c r="O28"/>
  <c r="K28"/>
  <c r="H28"/>
  <c r="G28"/>
  <c r="Q28"/>
  <c r="P28"/>
  <c r="E27" l="1"/>
  <c r="E28"/>
</calcChain>
</file>

<file path=xl/sharedStrings.xml><?xml version="1.0" encoding="utf-8"?>
<sst xmlns="http://schemas.openxmlformats.org/spreadsheetml/2006/main" count="1568" uniqueCount="665">
  <si>
    <t>ITEM</t>
  </si>
  <si>
    <t>CÓDIGO</t>
  </si>
  <si>
    <t>FONTE</t>
  </si>
  <si>
    <t>DESCRIÇÃO DOS SERVIÇOS</t>
  </si>
  <si>
    <t>UN.</t>
  </si>
  <si>
    <t>QUANT.</t>
  </si>
  <si>
    <t>VALOR (R$)</t>
  </si>
  <si>
    <t>SERVIÇOS PRELIMINARES</t>
  </si>
  <si>
    <t>1.1</t>
  </si>
  <si>
    <t>SINAPI</t>
  </si>
  <si>
    <t xml:space="preserve"> m²</t>
  </si>
  <si>
    <t>1.2</t>
  </si>
  <si>
    <t>1.3</t>
  </si>
  <si>
    <t>1.4</t>
  </si>
  <si>
    <t>m</t>
  </si>
  <si>
    <t>2.1</t>
  </si>
  <si>
    <t>m³</t>
  </si>
  <si>
    <t>m²</t>
  </si>
  <si>
    <t>2.2</t>
  </si>
  <si>
    <t>2.3</t>
  </si>
  <si>
    <t>3.1</t>
  </si>
  <si>
    <t>3.2</t>
  </si>
  <si>
    <t>3.3</t>
  </si>
  <si>
    <t>3.4</t>
  </si>
  <si>
    <t>4.1</t>
  </si>
  <si>
    <t>4.2</t>
  </si>
  <si>
    <t>Planejamento</t>
  </si>
  <si>
    <t>% ITEM</t>
  </si>
  <si>
    <r>
      <t>Município</t>
    </r>
    <r>
      <rPr>
        <sz val="10"/>
        <rFont val="Arial"/>
        <family val="2"/>
      </rPr>
      <t>: Carapicuíba</t>
    </r>
  </si>
  <si>
    <t>MUNICÍPIO DE CARAPICUÍBA</t>
  </si>
  <si>
    <t>Secretaria de Desenvolvimento Urbano</t>
  </si>
  <si>
    <t>4.3</t>
  </si>
  <si>
    <t>4.4</t>
  </si>
  <si>
    <t>4.5</t>
  </si>
  <si>
    <t>4.6</t>
  </si>
  <si>
    <t>CDHU</t>
  </si>
  <si>
    <t>KG</t>
  </si>
  <si>
    <t>INFRA</t>
  </si>
  <si>
    <t>10-16-03</t>
  </si>
  <si>
    <t>Placa da obra em chapa de aço galvanizado</t>
  </si>
  <si>
    <t>Engenheiro civil</t>
  </si>
  <si>
    <t>Felipe de Sousa Pinheiro</t>
  </si>
  <si>
    <t>CREA-SP 5070185958</t>
  </si>
  <si>
    <t>4.7</t>
  </si>
  <si>
    <t>4.8</t>
  </si>
  <si>
    <t>4.9</t>
  </si>
  <si>
    <t>3.5</t>
  </si>
  <si>
    <t>3.6</t>
  </si>
  <si>
    <t>TX</t>
  </si>
  <si>
    <t>1 unid</t>
  </si>
  <si>
    <t>07.02.060</t>
  </si>
  <si>
    <t>Escavação mecanizada de valas ou cavas com profundidade de até 4 m</t>
  </si>
  <si>
    <t>FDE</t>
  </si>
  <si>
    <t>CUSTO (R$)</t>
  </si>
  <si>
    <t>Total</t>
  </si>
  <si>
    <t>und</t>
  </si>
  <si>
    <t>PROJETO EXECUTIVO (PRANCHA A1)</t>
  </si>
  <si>
    <t>M</t>
  </si>
  <si>
    <t>3.0</t>
  </si>
  <si>
    <t>3.7</t>
  </si>
  <si>
    <t>5.1</t>
  </si>
  <si>
    <t>5.2</t>
  </si>
  <si>
    <t>5.3</t>
  </si>
  <si>
    <t>5.4</t>
  </si>
  <si>
    <r>
      <t>Placa municipal</t>
    </r>
    <r>
      <rPr>
        <sz val="10"/>
        <rFont val="Arial"/>
        <family val="2"/>
      </rPr>
      <t xml:space="preserve"> (8,00 metros x 3,00 metros)
</t>
    </r>
    <r>
      <rPr>
        <b/>
        <sz val="10"/>
        <rFont val="Arial"/>
        <family val="2"/>
      </rPr>
      <t>Total = 24,00 m²</t>
    </r>
  </si>
  <si>
    <t>Sub Total</t>
  </si>
  <si>
    <t>16.33.022</t>
  </si>
  <si>
    <t>Calha, rufo, afins em chapa galvanizada nº 24 - corte 0,33 m</t>
  </si>
  <si>
    <t>6.1</t>
  </si>
  <si>
    <t>6.2</t>
  </si>
  <si>
    <t>6.3</t>
  </si>
  <si>
    <t>6.4</t>
  </si>
  <si>
    <t>6.5</t>
  </si>
  <si>
    <t>6.6</t>
  </si>
  <si>
    <t>6.7</t>
  </si>
  <si>
    <t>6.8</t>
  </si>
  <si>
    <t>6.9</t>
  </si>
  <si>
    <t>6.10</t>
  </si>
  <si>
    <t>6.11</t>
  </si>
  <si>
    <t>6.12</t>
  </si>
  <si>
    <t>6.13</t>
  </si>
  <si>
    <t>BDI</t>
  </si>
  <si>
    <t>01.17.121</t>
  </si>
  <si>
    <t>Projeto executivo de instalações elétricas em formato A0</t>
  </si>
  <si>
    <t>4.10</t>
  </si>
  <si>
    <t>M³</t>
  </si>
  <si>
    <t>4.11</t>
  </si>
  <si>
    <t>4.12</t>
  </si>
  <si>
    <t>4.13</t>
  </si>
  <si>
    <t>ARMAÇÃO DE CORTINA DE CONTENÇÃO EM CONCRETO ARMADO, COM AÇO CA-50 DE 10 MM - MONTAGEM. AF_07/2019</t>
  </si>
  <si>
    <t>4.14</t>
  </si>
  <si>
    <t>M²</t>
  </si>
  <si>
    <t>Forma em madeira comum para fundação</t>
  </si>
  <si>
    <t>09.01.020</t>
  </si>
  <si>
    <r>
      <t>Obra</t>
    </r>
    <r>
      <rPr>
        <sz val="10"/>
        <rFont val="Arial"/>
        <family val="2"/>
      </rPr>
      <t xml:space="preserve">: </t>
    </r>
  </si>
  <si>
    <r>
      <t>Endereço</t>
    </r>
    <r>
      <rPr>
        <sz val="10"/>
        <rFont val="Arial"/>
        <family val="2"/>
      </rPr>
      <t xml:space="preserve">: </t>
    </r>
  </si>
  <si>
    <t>12.06.010</t>
  </si>
  <si>
    <t>Taxa de mobilização e desmobilização de equipamentos para execução de estaca tipo Strauss</t>
  </si>
  <si>
    <t>11.01.130</t>
  </si>
  <si>
    <t>Concreto usinado, fck = 25 MPa</t>
  </si>
  <si>
    <t>11.16.080</t>
  </si>
  <si>
    <t>Lançamento e adensamento de concreto ou massa por bombeamento</t>
  </si>
  <si>
    <t>VESTIARIO</t>
  </si>
  <si>
    <t>ARMAÇÃO DE CORTINA DE CONTENÇÃO EM CONCRETO ARMADO, COM AÇO CA-50 DE 6,30 MM - MONTAGEM. AF_07/2019</t>
  </si>
  <si>
    <t>10.01.060</t>
  </si>
  <si>
    <t>Armadura em barra de aço CA-60 (A ou B) fyk = 600 Mpa</t>
  </si>
  <si>
    <t>16.03.020</t>
  </si>
  <si>
    <t>Telhamento em cimento reforçado com fio sintético CRFS - perfil ondulado de 8 mm</t>
  </si>
  <si>
    <t>Cobertura telha fibrocimento 84,71m²x 10% 93,18m²</t>
  </si>
  <si>
    <t>09.01.030</t>
  </si>
  <si>
    <t>Forma em madeira comum para estrutura</t>
  </si>
  <si>
    <t>09.02.130</t>
  </si>
  <si>
    <t>Forma plana em compensado para estrutura convencional com cimbramento tubular metálico</t>
  </si>
  <si>
    <t>11.18.040</t>
  </si>
  <si>
    <t xml:space="preserve">Lastro de pedra britada </t>
  </si>
  <si>
    <t>14.01.050</t>
  </si>
  <si>
    <t>Alvenaria de embasamento em bloco de concreto de 14 x 19 x 39 cm - classe A</t>
  </si>
  <si>
    <t>17.02.020</t>
  </si>
  <si>
    <t>Chapisco</t>
  </si>
  <si>
    <t>17.02.140</t>
  </si>
  <si>
    <t>Emboço desempenado com espuma de poliéster</t>
  </si>
  <si>
    <t>17.02.220</t>
  </si>
  <si>
    <t>Reboco</t>
  </si>
  <si>
    <t>25.01.030</t>
  </si>
  <si>
    <t>Caixilho em alumínio basculante com vidro, linha comercial</t>
  </si>
  <si>
    <t>06.02.020</t>
  </si>
  <si>
    <t>PORTA DE FERRO (TIPO PF-11)</t>
  </si>
  <si>
    <t>Porta em chapa chapa de aço galvanizado 0,85 x 1,60= 1,36 m²</t>
  </si>
  <si>
    <t>unid</t>
  </si>
  <si>
    <t>14.30.020</t>
  </si>
  <si>
    <t>Divisória em placas de granilite com espessura de 3 cm</t>
  </si>
  <si>
    <t>Divisória sanitária em painel laminado melamínico estrutural com perfis em alumínio, inclusive ferragem completa para vão de porta</t>
  </si>
  <si>
    <t>14.30.070</t>
  </si>
  <si>
    <t>REVESTIMENTO CERÂMICO PARA PISO COM PLACAS TIPO ESMALTADA EXTRA DE DIMREVESTIMENTO CERÂMICO PARA PISO COM PLACAS TIPO ESMALTADA EXTRA DE DIMENSÕES 60X60 CM APLICADA EM AMBIENTES DE ÁREA MAIOR QUE 10 M2. AF_06/2014</t>
  </si>
  <si>
    <r>
      <t>Área de Piso cerâmico interno 91,92m²x 10%=</t>
    </r>
    <r>
      <rPr>
        <b/>
        <sz val="11"/>
        <color rgb="FF000000"/>
        <rFont val="Arial"/>
        <family val="2"/>
      </rPr>
      <t>TOTAL 101,11m²</t>
    </r>
  </si>
  <si>
    <t>17.01.020</t>
  </si>
  <si>
    <t xml:space="preserve">Argamassa de regularização e/ou proteção </t>
  </si>
  <si>
    <t>Porta para divisória Dimensão 0,80 x 1,80 = 1,44m² x 6 =8,64m²</t>
  </si>
  <si>
    <r>
      <t xml:space="preserve">Alvenaria Interna e externa 531,28m² x 10% </t>
    </r>
    <r>
      <rPr>
        <b/>
        <sz val="10"/>
        <color rgb="FF000000"/>
        <rFont val="Arial"/>
        <family val="2"/>
      </rPr>
      <t xml:space="preserve">TOTAL 584,41M² </t>
    </r>
  </si>
  <si>
    <r>
      <t xml:space="preserve">Chapisco Interna e externa 584,41m² x 2 lados= 1.168,82m² +Teto 91,92m² =1.260,74m² 10% </t>
    </r>
    <r>
      <rPr>
        <b/>
        <sz val="10"/>
        <color rgb="FF000000"/>
        <rFont val="Arial"/>
        <family val="2"/>
      </rPr>
      <t>TOTAL 1.386,81m²</t>
    </r>
  </si>
  <si>
    <r>
      <t xml:space="preserve">Reboco Interna e externa 584,41m² x 2 lados= 1.168,82m² +Teto 91,92m² =1.260,74m² 10% </t>
    </r>
    <r>
      <rPr>
        <b/>
        <sz val="10"/>
        <color rgb="FF000000"/>
        <rFont val="Arial"/>
        <family val="2"/>
      </rPr>
      <t>TOTAL 1.386,81m²</t>
    </r>
  </si>
  <si>
    <r>
      <t xml:space="preserve">Emboço Interna e externa 584,41m² x 2 lados= 1.168,82m² +Teto 91,92m² =1.260,74m² 10% </t>
    </r>
    <r>
      <rPr>
        <b/>
        <sz val="10"/>
        <color rgb="FF000000"/>
        <rFont val="Arial"/>
        <family val="2"/>
      </rPr>
      <t>TOTAL 1.386,81m²</t>
    </r>
  </si>
  <si>
    <t>PAVIMENTAÇÃO</t>
  </si>
  <si>
    <r>
      <t>Área de Piso interno 91,92m²x 10%=</t>
    </r>
    <r>
      <rPr>
        <b/>
        <sz val="11"/>
        <color rgb="FF000000"/>
        <rFont val="Arial"/>
        <family val="2"/>
      </rPr>
      <t xml:space="preserve">101,11m² </t>
    </r>
    <r>
      <rPr>
        <sz val="11"/>
        <color rgb="FF000000"/>
        <rFont val="Arial"/>
        <family val="2"/>
      </rPr>
      <t xml:space="preserve">x 0,05= </t>
    </r>
    <r>
      <rPr>
        <b/>
        <sz val="11"/>
        <color rgb="FF000000"/>
        <rFont val="Arial"/>
        <family val="2"/>
      </rPr>
      <t>TOTAL 5,05m³</t>
    </r>
  </si>
  <si>
    <t>REVESTIMENTO CERÂMICO PARA PAREDES INTERNAS COM PLACAS TIPO ESMALTADA EXTRA DE DIMENSÕES 20X20 CM APLICADAS EM AMBIENTES DE ÁREA MENOR QUE 5M² A MEIA ALTURA DAS PAREDES. AF_06/2014</t>
  </si>
  <si>
    <t>CJ</t>
  </si>
  <si>
    <t>44.01.800</t>
  </si>
  <si>
    <t>Bacia sifonada com caixa de descarga acoplada sem tampa - 6 litros</t>
  </si>
  <si>
    <t>Mictório de louça sifonado auto aspirante</t>
  </si>
  <si>
    <t>44.01.200</t>
  </si>
  <si>
    <t>Quantidade 4 Unid</t>
  </si>
  <si>
    <t>Quantidade 2 CJ</t>
  </si>
  <si>
    <t>Quantidade 6 CJ</t>
  </si>
  <si>
    <t>Válvula de descarga com registro próprio, DN= 1 1/2"</t>
  </si>
  <si>
    <t>47.04.040</t>
  </si>
  <si>
    <t>Cuba de louça de embutir oval</t>
  </si>
  <si>
    <t>44.01.270</t>
  </si>
  <si>
    <t>Quantidade 10 unid</t>
  </si>
  <si>
    <t>44.02.060</t>
  </si>
  <si>
    <t>Tampo/bancada em granito com espessura de 3 cm</t>
  </si>
  <si>
    <t>Área 2,92 x 0,45= 1,31m² x 2 unid= 2,62m²</t>
  </si>
  <si>
    <t>Torneira de mesa para lavatório, acionamento hidromecânico com alavanca, registro integrado regulador de vazão, em latão cromado, DN= 1/2"</t>
  </si>
  <si>
    <t>44.03.720</t>
  </si>
  <si>
    <t>Chuveiro elétrico de 6.500W/220V com resistência blindada</t>
  </si>
  <si>
    <t>43.02.080</t>
  </si>
  <si>
    <t>08.16.091</t>
  </si>
  <si>
    <t>BR-03 CONJUNTO LAVATORIO E BACIA ACESSIVEIS</t>
  </si>
  <si>
    <t>48.02.400</t>
  </si>
  <si>
    <t>Reservatório em polietileno com tampa de rosca - capacidade de 1.000 litros</t>
  </si>
  <si>
    <t xml:space="preserve">Quantidade 4 unid </t>
  </si>
  <si>
    <t>3.39</t>
  </si>
  <si>
    <t>44.02.100</t>
  </si>
  <si>
    <t>EXECUÇÃO DE PAVIMENTO COM APLICAÇÃO DE CONCRETO ASFÁLTICO, CAMADA DE ROLAMENTO - EXCLUSIVE CARGA E TRANSPORTE. AF_11/2019</t>
  </si>
  <si>
    <t>M3</t>
  </si>
  <si>
    <t>EXECUÇÃO DE PAVIMENTO COM APLICAÇÃO DE CONCRETO ASFÁLTICO, CAMADA DE BINDER - EXCLUSIVE CARGA E TRANSPORTE. AF_11/2019</t>
  </si>
  <si>
    <t xml:space="preserve">	TRANSPORTE COM CAMINHÃO BASCULANTE DE 18 M³, EM VIA URBANA PAVIMENTADA, DMT ATÉ 30 KM (UNIDADE: M3XKM). AF_07/2020</t>
  </si>
  <si>
    <t>M3XKM</t>
  </si>
  <si>
    <t>CDHU 183</t>
  </si>
  <si>
    <t>54.03.240</t>
  </si>
  <si>
    <t xml:space="preserve">Imprimação betuminosa impermeabilizante </t>
  </si>
  <si>
    <t>M2</t>
  </si>
  <si>
    <t>EXECUÇÃO DE PINTURA DE LIGAÇÃO COM EMULSÃO ASFÁLTICA RR-2C. AF_11/2019</t>
  </si>
  <si>
    <t>EXECUÇÃO E COMPACTAÇÃO DE BASE E OU SUB BASE PARA PAVIMENTAÇÃO DE BRITA GRADUADA SIMPLES - EXCLUSIVE CARGA E TRANSPORTE. AF_11/2019</t>
  </si>
  <si>
    <t>EXECUÇÃO E COMPACTAÇÃO DE BASE E OU SUB BASE PARA PAVIMENTAÇÃO DE MACADAME SECO - EXCLUSIVE CARGA E TRANSPORTE. AF_11/2019</t>
  </si>
  <si>
    <t>SIURB INFRA</t>
  </si>
  <si>
    <t>ABERTURA DE CAIXA ATÉ 40CM, INCLUI ESCAVAÇÃO, COMPACTAÇÃO, TRANSPORTE E PREPARO DO SUB-LEITO</t>
  </si>
  <si>
    <t>2.4</t>
  </si>
  <si>
    <t>2.5</t>
  </si>
  <si>
    <t>2.6</t>
  </si>
  <si>
    <t>2.7</t>
  </si>
  <si>
    <t>2.8</t>
  </si>
  <si>
    <t>2.9</t>
  </si>
  <si>
    <t>2.10</t>
  </si>
  <si>
    <t>Área   665,00 x 0,05 = 33,25</t>
  </si>
  <si>
    <t>Volume de CBUQ E BINDER 66,50 x Distância até usina  km 16,30 = 1.083,95</t>
  </si>
  <si>
    <t>Área Total pavimentão 665,00m²</t>
  </si>
  <si>
    <t>Área Total pavimentão 665,00 x 2 = 1.330,00 m²</t>
  </si>
  <si>
    <t>Área  665,00 x 0,15 Espessura = 99,75m³</t>
  </si>
  <si>
    <t>Volume Transporte BGS E Macadame seco 199,50 x distância km 16,30 =  3.251,85 M³XKM</t>
  </si>
  <si>
    <t>ÁREA TOTAL ABERTURA DE CAIXA 665,00 M²</t>
  </si>
  <si>
    <t>Área ToTAL  665,00 X 0,40 Espessura  = 266,00  X Empolamento 1,30 = 345,80 X Bota fora  5,60 KM = 1.936,48</t>
  </si>
  <si>
    <t>IMPLANTAÇÃO DE GUIAS, SARJETAS E SARJETÃO</t>
  </si>
  <si>
    <t xml:space="preserve">	ESCAVAÇÃO MECANIZADA DE VALA COM PROF. ATÉ 1,5 M (MÉDIA ENTRE MONTANTE E JUSANTE/UMA COMPOSIÇÃO POR TRECHO) COM RETROESCAVADEIRA (0,26 M3 /88 HP), LARG. MENOR QUE 0,8 M, EM SOLO MOLE, LOCAIS COM BAIXO NÍVEL DE NTERFERÊNCIA. AF_02/2021</t>
  </si>
  <si>
    <t>07.01.120</t>
  </si>
  <si>
    <t>Carga e remoção de terra até a distância média de 1 km</t>
  </si>
  <si>
    <t>54.06.100</t>
  </si>
  <si>
    <t>Base em concreto com fck de 20 MPa, para guias, sarjetas ou sarjetões</t>
  </si>
  <si>
    <t>ASSENTAMENTO DE GUIA (MEIO-FIO) EM TRECHO RETO, CONFECCIONADA EM CONCRETO PRÉ-FABRICADO, DIMENSÕES 100X15X13X30 CM (COMPRIMENTO X BASE INFERIOR X BASE SUPERIOR X ALTURA), PARA VIAS URBANAS (USO VIÁRIO). AF_06/2016</t>
  </si>
  <si>
    <t>EXECUÇÃO DE ESCORAS DE CONCRETO PARA CONTENÇÃO DE GUIAS PRÉ-FABRICADAS. AF_06/2016</t>
  </si>
  <si>
    <t xml:space="preserve"> </t>
  </si>
  <si>
    <t xml:space="preserve">GUIAS 543,00 X 0,15 X 0,20 =16,29 m³ + Sarjetas 543,00 x0,45 x 0,25 = 61,09M³ TOTAL = 77,38  </t>
  </si>
  <si>
    <t>Volume total da escavação 77,38 x1,00 TOTAL = 77,38</t>
  </si>
  <si>
    <t xml:space="preserve">Volume total 77,38 x Distância até bota fora 5,6 km  TOTAL = 505,82 M³XKM </t>
  </si>
  <si>
    <t>GUIAS 543,00 X 0,10 X 0,10 =5,43 m³ + Sarjetas 543,00 x0,45 x 0,10 TOTAL = 24,44m³</t>
  </si>
  <si>
    <t>TOTAL DE GUIAS 543,00 M</t>
  </si>
  <si>
    <t>TOTAL DE SARJETA 543,00 M</t>
  </si>
  <si>
    <t>DRENAGEM</t>
  </si>
  <si>
    <t>FORNECIMENTO E ASSENTAMENTO DE TUBO EM POLIETILENO DE ALTA RESISTÊNCIA PEAD, COR PRETA, COM DN 600MM</t>
  </si>
  <si>
    <t>FORNECIMENTO E ASSENTAMENTO DE TUBO EM POLIETILENO DE ALTA RESISTÊNCIA PEAD, COR PRETA, COM DN 800MM</t>
  </si>
  <si>
    <t>ESCAVAÇÃO MECANIZADA DE VALA COM PROF. ATÉ 1,5 M (MÉDIA ENTRE MONTANTE E JUSANTE/UMA COMPOSIÇÃO POR TRECHO), COM ESCAVADEIRA HIDRÁULICA (0,8 M3), LARG. DE 1,5 M A 2,5 M, EM SOLO DE 1A CATEGORIA, EM LOCAIS COM ALTO NÍVEL DE INTERFERÊNCIA. AF_02/2021</t>
  </si>
  <si>
    <t>90082</t>
  </si>
  <si>
    <t>PREPARO DE FUNDO DE VALA COM LARGURA MAIOR OU IGUAL A 1,5 M E MENOR QUE 2,5 M, COM CAMADA DE BRITA, LANÇAMENTO MECANIZADO. AF_08/2020</t>
  </si>
  <si>
    <t>REATERRO MECANIZADO DE VALA COM ESCAVADEIRA HIDRÁULICA (CAPACIDADE DA CAÇAMBA: 0,8 M³ / POTÊNCIA: 111 HP), LARGURA DE 1,5 A 2,5 M, PROFUNDIDADE DE 1,5 A 3,0 M, COM SOLO (SEM SUBSTITUIÇÃO) DE 1ª CATEGORIA EM LOCAIS COM BAIXO NÍVEL DE INTERFERÊNCIA. AF_04/2016</t>
  </si>
  <si>
    <t>07.01.0120</t>
  </si>
  <si>
    <t>TRANSPORTE COM CAMINHÃO BASCULANTE DE 14 M³, EM VIA URBANA PAVIMENTADA M3XKM , DMT ATÉ 30 KM (UNIDADE: M3XKM). AF_07/2020</t>
  </si>
  <si>
    <t>Boca de lobo dupla tipo PMSP com tampa de concreto</t>
  </si>
  <si>
    <t>POÇO DE VISITA TIPO 3 - 2,20 X 2,20 X 2,20M</t>
  </si>
  <si>
    <t>BOCA DE LOBO QUÁDRUPLA</t>
  </si>
  <si>
    <t>ALVENARIA COMPLEMENTAR PARA BOCA DE LOBO DUPLA</t>
  </si>
  <si>
    <t>Boca de lobo tripla tipo PMSP com tampa de concreto</t>
  </si>
  <si>
    <t>Chaminé para poço de visita tipo PMSP em alvenaria, diâmetro interno 70 cm - pescoço</t>
  </si>
  <si>
    <t>ESCORAMENTO DE VALA, TIPO CONTÍNUO, COM PROFUNDIDADE DE 1,5 A 3,0 M, LARGURA MAIOR OU IGUAL A 1,5 M E MENOR QUE 2,5 M. AF_08/2020</t>
  </si>
  <si>
    <t>M³XKM</t>
  </si>
  <si>
    <t>UNID</t>
  </si>
  <si>
    <r>
      <t xml:space="preserve">TRECHO TUBULAÇÃO 600: (3,23 * 1,80 * (1,42 + 1,52/2) ) + ( 19 * 1,80 * (1,52 + 1,59/2)) +  ( 3,24 * 1,80* (1,42 + 1,46/2)) + ( 10 * 1,80 * ( 1,50 + 1,51 /2) + (11,16 * 1,80 * ( 1,56 + 1,47/2) + ( 29 * 1,80 * ( 1,55 + 1,09)/2)      BLTS:     (1,42 * 1,6 * 4,8) + ( 1,52 * 1,6 * 4,8 ) + ( 1,42 * 1,6 * 4,8 ) + (1,5 * 1,6 *4,8)         + PV ( 1,56 * 3,4 * 3,4) + ( 1,55 * 3,4 * 3,4 )  TUBULAÇÃO TRECHO 800: ( 8,5 * 2 * ( 1,98 +  1,66) / 2 ) + ( 7,8 * 2 * ( 198 + 1,66) / 2 ) + ( 4 * 2 * (1,98 + 1,66/2) + ( 30 * 2 * ( 1,98 + 1,67)/2) +  ( 8 * 2 * ( 1,7 + 1,78 )/2 ) + ( 10 * 2 * ( 1,85 + 1,65 )/2) + (3,10* 2 * (1,66 + 1,70)/2) + ( 1,50 * 2 ( 1,7 + 1,7) / 2 ) + (16,4 * 2 * ( 1,8 + 1,72)/2 )            BLQS ( 4,8 * 1,0 *  1,98 * 3 ) +  BLDS ( 2,4 * 1,0 * 1,72 * 2) + PVS ( 1,66 * 3,2 * 3,2 ) + ( 1,70 * 3,2*3,2 ) + ( 1,85 * 3,2 * 3,2)  + ( 1,70 *3,2 * 3,2 ) +TUBO 600 196,69 M + BLT 45,00 + PV 36,00 + TUBO 800  371,18 + BLQ 28,51+ PVS 70,75 </t>
    </r>
    <r>
      <rPr>
        <b/>
        <sz val="11"/>
        <color rgb="FF000000"/>
        <rFont val="Arial"/>
        <family val="2"/>
      </rPr>
      <t>TOTAL 748,13 M³</t>
    </r>
  </si>
  <si>
    <r>
      <t xml:space="preserve">TUBO 600 (78*0,72*0,2) + TUBO 800 (93 * 1,02*0,2) + PVS ( 6 *2,20*2,20*0,2) + BL (28*1,0*1,0*0,2) TUBO DE 600 11,23 + TUBO DE 800 18,97 + POÇO DE VISITA  12,77 + BOCA DE LOBO 5,60 </t>
    </r>
    <r>
      <rPr>
        <b/>
        <sz val="11"/>
        <color rgb="FF000000"/>
        <rFont val="Arial"/>
        <family val="2"/>
      </rPr>
      <t>TOTAL 48,57 M³</t>
    </r>
  </si>
  <si>
    <r>
      <t xml:space="preserve">748,13 -TUBO 600 (78*3,1415 *0,6²/4) - TUBO 800 (93 * 3,1415 *0,8²/A)+ TUBO DE 600 MM 22,05+TUBO 800MM 46,74 </t>
    </r>
    <r>
      <rPr>
        <b/>
        <sz val="11"/>
        <color rgb="FF000000"/>
        <rFont val="Arial"/>
        <family val="2"/>
      </rPr>
      <t xml:space="preserve"> TOTAL  679,34M³ </t>
    </r>
  </si>
  <si>
    <t>QUANTIDADE 2 UNID</t>
  </si>
  <si>
    <t>QUANTIDADE 6 UNID</t>
  </si>
  <si>
    <t>QUANTIDADE 3 UNID</t>
  </si>
  <si>
    <t>QUANTIDADE  4UNID</t>
  </si>
  <si>
    <t xml:space="preserve">49.12.050 </t>
  </si>
  <si>
    <t>101585</t>
  </si>
  <si>
    <t>49.12.110</t>
  </si>
  <si>
    <t>EXECUÇÃO DE SARJETA DE CONCRETO USINADO, MOLDADA  IN LOCO  EM TRECHO RETO, 45 CM BASE X 15 CM ALTURA. AF_06/2016</t>
  </si>
  <si>
    <t>Locação de container tipo escritório com 1 vaso sanitário, 1 lavatório e 1 ponto para chuveiro - área mínima de 13,80 m²</t>
  </si>
  <si>
    <t>02.02.130</t>
  </si>
  <si>
    <t>UNMES</t>
  </si>
  <si>
    <t>Locação de container tipo sanitário com 2 vasos sanitários, 2 lavatórios, 2 mictórios e 4 pontos para chuveiro - área mínima de 13,80 m²</t>
  </si>
  <si>
    <t>02.02.140</t>
  </si>
  <si>
    <t>Locação de container tipo depósito - área mínima de 13,80 m²</t>
  </si>
  <si>
    <t>02.02.150</t>
  </si>
  <si>
    <t>1.5</t>
  </si>
  <si>
    <t>1.6</t>
  </si>
  <si>
    <t>Locação de container tipo guarita - área mínima de 4,60 m²</t>
  </si>
  <si>
    <t>02.02.160</t>
  </si>
  <si>
    <t>1.7</t>
  </si>
  <si>
    <t>Tapume móvel para fechamento de áreas</t>
  </si>
  <si>
    <t xml:space="preserve">02.03.110 </t>
  </si>
  <si>
    <t>1.8</t>
  </si>
  <si>
    <t>Locação de obra de edificação</t>
  </si>
  <si>
    <t>02.10.020</t>
  </si>
  <si>
    <t>1.9</t>
  </si>
  <si>
    <t>Taxa de mobilização e desmobilização de equipamentos para execução de sondagem</t>
  </si>
  <si>
    <t>01.21.010</t>
  </si>
  <si>
    <t>1.10</t>
  </si>
  <si>
    <t>Sondagem do terreno à percussão (mínimo de 30 m)</t>
  </si>
  <si>
    <t>01.21.110</t>
  </si>
  <si>
    <t>1.11</t>
  </si>
  <si>
    <t xml:space="preserve">M </t>
  </si>
  <si>
    <t>55.01.020</t>
  </si>
  <si>
    <t xml:space="preserve">SIURB INFRA </t>
  </si>
  <si>
    <t>LIMPEZA MECANIZADA DE TERRENO, INCLUSIVE DE CAMADA VEGETAL ATÉ 30CM DE PROFUNDIDADE, SEM TRANSPORTE</t>
  </si>
  <si>
    <t>04.33.00</t>
  </si>
  <si>
    <t>1.12</t>
  </si>
  <si>
    <t>5.5</t>
  </si>
  <si>
    <t>5.6</t>
  </si>
  <si>
    <t>5.7</t>
  </si>
  <si>
    <t>5.8</t>
  </si>
  <si>
    <t>5.9</t>
  </si>
  <si>
    <t>CAMPO DE GRAMA SINTÉTICA</t>
  </si>
  <si>
    <t>1 Unidade x 12 meses</t>
  </si>
  <si>
    <t>1 Unidade x 6 meses</t>
  </si>
  <si>
    <t>Distância  do campo de 50 +30+50+30 m=160,00 m x H 2=320,00M²</t>
  </si>
  <si>
    <r>
      <t xml:space="preserve">Distância  do campo de 50 +30+50+30 m=160,00 m x H0,15=24,00M²+ Montante H 1,50 x 0,15= 0,22m² x 80 = 17,60m²                                             </t>
    </r>
    <r>
      <rPr>
        <b/>
        <sz val="11"/>
        <color rgb="FF000000"/>
        <rFont val="Arial"/>
        <family val="2"/>
      </rPr>
      <t>Total = 41,60 m²</t>
    </r>
  </si>
  <si>
    <t xml:space="preserve">1 Unidade </t>
  </si>
  <si>
    <t>Sondagem 3 pontos de 15 m = 45,00 m</t>
  </si>
  <si>
    <t>Limpeza inicial da obra  campo, vestiario , calçada e Parquinho = 2.541,92</t>
  </si>
  <si>
    <t>5.0</t>
  </si>
  <si>
    <t>4.0</t>
  </si>
  <si>
    <t>2.0</t>
  </si>
  <si>
    <t>1.0</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</si>
  <si>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</si>
  <si>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</si>
  <si>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</si>
  <si>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</si>
  <si>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</si>
  <si>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</si>
  <si>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</si>
  <si>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</si>
  <si>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</si>
  <si>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</si>
  <si>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</si>
  <si>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</si>
  <si>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</si>
  <si>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</si>
  <si>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</si>
  <si>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</si>
  <si>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</si>
  <si>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</si>
  <si>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</si>
  <si>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</si>
  <si>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</si>
  <si>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</si>
  <si>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</si>
  <si>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</si>
  <si>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</si>
  <si>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</si>
  <si>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</si>
  <si>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</si>
  <si>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</si>
  <si>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</si>
  <si>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6.0</t>
  </si>
  <si>
    <t>6.14</t>
  </si>
  <si>
    <t>6.15</t>
  </si>
  <si>
    <t>6.16</t>
  </si>
  <si>
    <t>6.17</t>
  </si>
  <si>
    <t>REGULARIZAÇÃO E COMPACTAÇÃO DE SUBLEITO DE SOLO PREDOMINANTEMENTE ARGILOSO. AF_11/2019</t>
  </si>
  <si>
    <t xml:space="preserve">SINAPI </t>
  </si>
  <si>
    <t>ESTACA BROCA DE CONCRETO, DIÂMETRO DE 25CM, ESCAVAÇÃO MANUAL COM TRADO ESTACA BROCA DE CONCRETO, DIÂMETRO DE 25CM, ESCAVAÇÃO MANUAL COM TRADO</t>
  </si>
  <si>
    <t>16.04.019</t>
  </si>
  <si>
    <t>FQ-01 FECHAMENTO PARA QUADRA DE ESPORTES - FUNDO - BROCA</t>
  </si>
  <si>
    <t>16.04.020</t>
  </si>
  <si>
    <t>FQ-01 FECHAMENTO PARA QUADRA DE ESPORTES - FUNDO - SAPATA</t>
  </si>
  <si>
    <t xml:space="preserve">SINAPI  </t>
  </si>
  <si>
    <t>Quantidade: 4 unid</t>
  </si>
  <si>
    <t>Lastro de pedra britada</t>
  </si>
  <si>
    <t>11.18.020</t>
  </si>
  <si>
    <t>Lastro de areia</t>
  </si>
  <si>
    <t>Área do campo: 28 x 48 = 1.344,00 m²</t>
  </si>
  <si>
    <t>Distância 48 m +48 = 96 m</t>
  </si>
  <si>
    <t>Distância 28 m +28m = 56m</t>
  </si>
  <si>
    <t>Área do campo: 28 x 48 = 1.344,00 m² x0,035m=47,04m³</t>
  </si>
  <si>
    <t>Área do campo: 28 x 48 = 1.344,00m² x0,05m= 67,20m³</t>
  </si>
  <si>
    <t>ESCAVAÇÃO MECANIZADA DE VALA COM PROFUNDIDADE ATÉ 1,5 M (MÉDIA ENTRE MONTANTE E JUSANTE/UMA COMPOSIÇÃO POR TRECHO) COM RETROESCAVADEIRA (CAPACIDADE DA CAÇAMBA DA RETRO: 0,26 M3 / POTÊNCIA: 88 HP), LARGURA MENOR QUE 0,8 M, EM SOLO DE 1A CATEGORIA, LOCAIS COM BAIXO NÍVEL DE INTERFERÊNCIA. AF_01/2015</t>
  </si>
  <si>
    <t>PREPARO DE FUNDO DE VALA COM LARGURA MENOR QUE 1,5 M, EM LOCAL COM NÍVEL BAIXO DE INTERFERÊNCIA. AF_06/2016</t>
  </si>
  <si>
    <t>16.05.032</t>
  </si>
  <si>
    <t>CA-22 CANALETA DE AGUAS PLUVIAIS EM CONCRETO (30CM)</t>
  </si>
  <si>
    <t>Escavação 48+28+48+28=152,00M</t>
  </si>
  <si>
    <t>51 estacas x 3m = 153,00 metros ( perímetro)</t>
  </si>
  <si>
    <t>TC-05 TAMPA DE CONCRETO P/ CANALETA AP (35CM)</t>
  </si>
  <si>
    <t>16.05.042</t>
  </si>
  <si>
    <t>46.13.026</t>
  </si>
  <si>
    <t>TUBO EM POLIETILENO DE ALTA DENSIDADE CORRUGADO PERFURADO, DN= 6´, INCLUSIVE CONEXÕES</t>
  </si>
  <si>
    <t>06.03.077</t>
  </si>
  <si>
    <t xml:space="preserve"> QE-45 TRAVE DE FUTEBOL DE SALAO (FUNDACAO DIRETA) </t>
  </si>
  <si>
    <t>6.18</t>
  </si>
  <si>
    <t>6.19</t>
  </si>
  <si>
    <t>6.20</t>
  </si>
  <si>
    <t>6.21</t>
  </si>
  <si>
    <t>6.22</t>
  </si>
  <si>
    <t>6.23</t>
  </si>
  <si>
    <t>6.24</t>
  </si>
  <si>
    <t>6.25</t>
  </si>
  <si>
    <t>6.26</t>
  </si>
  <si>
    <t>6.27</t>
  </si>
  <si>
    <t>21.01.160</t>
  </si>
  <si>
    <t xml:space="preserve">REVESTIMENTO EM GRAMA SINTÉTICA, COM ESPESSURA DE 20 A 32 MM </t>
  </si>
  <si>
    <t>LIMPEZA FINAL DA OBRA</t>
  </si>
  <si>
    <t>Área Total Campo e Vetiario = 2.541,92 m²</t>
  </si>
  <si>
    <t>6.28</t>
  </si>
  <si>
    <t>6.29</t>
  </si>
  <si>
    <t>6.30</t>
  </si>
  <si>
    <t>6.31</t>
  </si>
  <si>
    <t>6.32</t>
  </si>
  <si>
    <t>6.33</t>
  </si>
  <si>
    <t>02.05.060</t>
  </si>
  <si>
    <t xml:space="preserve">Montagem e desmontagem de andaime torre metálica com altura até 10 
m
</t>
  </si>
  <si>
    <t>1.13</t>
  </si>
  <si>
    <t>02.05.202</t>
  </si>
  <si>
    <t>1.14</t>
  </si>
  <si>
    <t>Andaime torre metálico (1,5 x 1,5 m) com piso metálico</t>
  </si>
  <si>
    <t>MXMES</t>
  </si>
  <si>
    <t>03.02.040</t>
  </si>
  <si>
    <t>Demolição manual de alvenaria de elevação ou elemento vazado, incluindo revestimento</t>
  </si>
  <si>
    <t>04.09.140</t>
  </si>
  <si>
    <t>Retirada de poste ou sistema de sustentação para alambrado ou fechamento</t>
  </si>
  <si>
    <t>04.09.160</t>
  </si>
  <si>
    <t>Retirada de entelamento metálico em geral</t>
  </si>
  <si>
    <t>Retirada de toda tela do alambrado 50+30+50+30 =160,00 m x h 4= 640,00 m²</t>
  </si>
  <si>
    <t xml:space="preserve">Quantidade 54 unid </t>
  </si>
  <si>
    <t>TRANSPORTE COM CAMINHÃO BASCULANTE DE 10 M³, EM VIA URBANA EM LEITO NATURAL (UNIDADE: M3XKM). AF_07/2020</t>
  </si>
  <si>
    <t>12.06.030</t>
  </si>
  <si>
    <t>Estaca tipo Strauss, diâmetro de 32 cm até 30 t</t>
  </si>
  <si>
    <r>
      <t xml:space="preserve">Área total da laje  114,61m² x10% </t>
    </r>
    <r>
      <rPr>
        <b/>
        <sz val="10"/>
        <color rgb="FF000000"/>
        <rFont val="Arial"/>
        <family val="2"/>
      </rPr>
      <t>TOTAL</t>
    </r>
    <r>
      <rPr>
        <sz val="10"/>
        <color rgb="FF000000"/>
        <rFont val="Arial"/>
        <family val="2"/>
      </rPr>
      <t xml:space="preserve"> </t>
    </r>
    <r>
      <rPr>
        <b/>
        <sz val="10"/>
        <color rgb="FF000000"/>
        <rFont val="Arial"/>
        <family val="2"/>
      </rPr>
      <t>126,07m²</t>
    </r>
  </si>
  <si>
    <r>
      <t xml:space="preserve">Estaca 22 unid x H 5,00 M= </t>
    </r>
    <r>
      <rPr>
        <b/>
        <sz val="10"/>
        <rFont val="Arial"/>
        <family val="2"/>
      </rPr>
      <t>TOTAL 110,00 M</t>
    </r>
  </si>
  <si>
    <r>
      <t>Cobertura telha fibrocimento</t>
    </r>
    <r>
      <rPr>
        <b/>
        <sz val="10"/>
        <color rgb="FF000000"/>
        <rFont val="Arial"/>
        <family val="2"/>
      </rPr>
      <t xml:space="preserve"> </t>
    </r>
    <r>
      <rPr>
        <sz val="10"/>
        <color rgb="FF000000"/>
        <rFont val="Arial"/>
        <family val="2"/>
      </rPr>
      <t>laje</t>
    </r>
    <r>
      <rPr>
        <b/>
        <sz val="10"/>
        <color rgb="FF000000"/>
        <rFont val="Arial"/>
        <family val="2"/>
      </rPr>
      <t xml:space="preserve"> 114,61m² </t>
    </r>
    <r>
      <rPr>
        <sz val="10"/>
        <color rgb="FF000000"/>
        <rFont val="Arial"/>
        <family val="2"/>
      </rPr>
      <t xml:space="preserve"> + Piso</t>
    </r>
    <r>
      <rPr>
        <b/>
        <sz val="10"/>
        <color rgb="FF000000"/>
        <rFont val="Arial"/>
        <family val="2"/>
      </rPr>
      <t xml:space="preserve"> Térreo 114,61m²</t>
    </r>
    <r>
      <rPr>
        <sz val="10"/>
        <color rgb="FF000000"/>
        <rFont val="Arial"/>
        <family val="2"/>
      </rPr>
      <t>+ Vigas Baldrame</t>
    </r>
    <r>
      <rPr>
        <b/>
        <sz val="10"/>
        <color rgb="FF000000"/>
        <rFont val="Arial"/>
        <family val="2"/>
      </rPr>
      <t xml:space="preserve"> 54,63m²</t>
    </r>
    <r>
      <rPr>
        <sz val="10"/>
        <color rgb="FF000000"/>
        <rFont val="Arial"/>
        <family val="2"/>
      </rPr>
      <t xml:space="preserve">  + Bloco de coroamento 2,50 x 22 =</t>
    </r>
    <r>
      <rPr>
        <b/>
        <sz val="10"/>
        <color rgb="FF000000"/>
        <rFont val="Arial"/>
        <family val="2"/>
      </rPr>
      <t>55,00m² TOTAL = 338,85m²</t>
    </r>
  </si>
  <si>
    <t>IMPERMEABILIZAÇÃO DE SUPERFÍCIE COM ARGAMASSA POLIMÉRICA / MEMBRANA ACRÍLICA, 3 DEMÃOS. AF_06/2018</t>
  </si>
  <si>
    <r>
      <t>Bloco de coroamento 0,80 x0,80 =0,64x 0,05  =0,03M³ x 22 =0,70</t>
    </r>
    <r>
      <rPr>
        <b/>
        <sz val="10"/>
        <color rgb="FF000000"/>
        <rFont val="Arial"/>
        <family val="2"/>
      </rPr>
      <t xml:space="preserve"> m³</t>
    </r>
    <r>
      <rPr>
        <sz val="10"/>
        <color rgb="FF000000"/>
        <rFont val="Arial"/>
        <family val="2"/>
      </rPr>
      <t xml:space="preserve"> +Viga baldrame </t>
    </r>
    <r>
      <rPr>
        <b/>
        <sz val="10"/>
        <color rgb="FF000000"/>
        <rFont val="Arial"/>
        <family val="2"/>
      </rPr>
      <t>13,65m²</t>
    </r>
    <r>
      <rPr>
        <sz val="10"/>
        <color rgb="FF000000"/>
        <rFont val="Arial"/>
        <family val="2"/>
      </rPr>
      <t xml:space="preserve">  X 0,05  =0,68 M³+ Área interna do vestiário 114,61 M² X 0,05M² =</t>
    </r>
    <r>
      <rPr>
        <b/>
        <sz val="10"/>
        <color rgb="FF000000"/>
        <rFont val="Arial"/>
        <family val="2"/>
      </rPr>
      <t>5,73M³ = 7,11M³</t>
    </r>
    <r>
      <rPr>
        <sz val="10"/>
        <color rgb="FF000000"/>
        <rFont val="Arial"/>
        <family val="2"/>
      </rPr>
      <t xml:space="preserve"> X 10%=</t>
    </r>
    <r>
      <rPr>
        <b/>
        <sz val="10"/>
        <color rgb="FF000000"/>
        <rFont val="Arial"/>
        <family val="2"/>
      </rPr>
      <t>TOTAL</t>
    </r>
    <r>
      <rPr>
        <sz val="10"/>
        <color rgb="FF000000"/>
        <rFont val="Arial"/>
        <family val="2"/>
      </rPr>
      <t xml:space="preserve"> 7,82M³</t>
    </r>
  </si>
  <si>
    <t>VERGA MOLDADA IN LOCO COM UTILIZAÇÃO DE BLOCOS CANALETA PARA JANELAS COM ATÉ 1,5 M DE VÃO. AF_03/2016</t>
  </si>
  <si>
    <t>CINTA DE AMARRAÇÃO DE ALVENARIA MOLDADA IN LOCO COM UTILIZAÇÃO DE BLOCOS CANALETA. AF_03/2016</t>
  </si>
  <si>
    <t>Cinta de amarração 73,91m x10% = 81,30 m</t>
  </si>
  <si>
    <t>5.42</t>
  </si>
  <si>
    <t>5.43</t>
  </si>
  <si>
    <t>5.44</t>
  </si>
  <si>
    <t>5.45</t>
  </si>
  <si>
    <t>5.46</t>
  </si>
  <si>
    <t>5.47</t>
  </si>
  <si>
    <t>5.48</t>
  </si>
  <si>
    <t>5.49</t>
  </si>
  <si>
    <t>5.50</t>
  </si>
  <si>
    <t>5.51</t>
  </si>
  <si>
    <t>5.52</t>
  </si>
  <si>
    <t>5.53</t>
  </si>
  <si>
    <t>5.54</t>
  </si>
  <si>
    <t>5.55</t>
  </si>
  <si>
    <t>5.56</t>
  </si>
  <si>
    <t>5.57</t>
  </si>
  <si>
    <t>5.58</t>
  </si>
  <si>
    <t>5.59</t>
  </si>
  <si>
    <t>5.60</t>
  </si>
  <si>
    <t>KIT DE PORTA-PRONTA DE MADEIRA EM ACABAMENTO MELAMÍNICO BRANCO, FOLHALEVE OU MÉDIA, 80X210CM, EXCLUSIVE FECHADURA, FIXAÇÃO COM PREENCHIMENTO PARCIAL DE ESPUMA EXPANSIVA - FORNECIMENTO E INSTALAÇÃO. AF_12/2019</t>
  </si>
  <si>
    <t>KIT DE PORTA-PRONTA DE MADEIRA EM ACABAMENTO MELAMÍNICO BRANCO, FOLHAKIT DE PORTA-PRONTA DE MADEIRA EM ACABAMENTO MELAMÍNICO BRANCO, FOLHAKIT DE PORTA-PRONTA DE MADEIRA EM ACABAMENTO MELAMÍNICO BRANCO, FOLHA</t>
  </si>
  <si>
    <t>SABONETEIRA DE PAREDE EM METAL CROMADO</t>
  </si>
  <si>
    <t>PAPELEIRA PLASTICA TIPO DISPENSER PARA PAPEL HIGIENICO ROLAO</t>
  </si>
  <si>
    <t>TORNEIRA CROMADA DE MESA, PARA LAVATORIO, TEMPORIZADA PRESSAO FECHAMENTO UN 102,67 AUTOMATICO, BICA BAIXA</t>
  </si>
  <si>
    <t>44.03.640</t>
  </si>
  <si>
    <t xml:space="preserve">Torneira de parede acionamento hidromecânico, em latão cromado, DN= 
1/2´ ou 3/4´ </t>
  </si>
  <si>
    <t>Tampa de plástico para bacia sanitária</t>
  </si>
  <si>
    <t>44.20.280</t>
  </si>
  <si>
    <t>45.01.040</t>
  </si>
  <si>
    <t>Entrada completa de água com abrigo e registro de gaveta, DN= 1´</t>
  </si>
  <si>
    <t xml:space="preserve">46.01.010 </t>
  </si>
  <si>
    <t>Tubo de PVC rígido soldável marrom, DN= 20 mm, (1/2´), inclusive conexões</t>
  </si>
  <si>
    <t>46.01.020</t>
  </si>
  <si>
    <t>Tubo de PVC rígido soldável marrom, DN= 25 mm, (3/4´), inclusive conexões</t>
  </si>
  <si>
    <t xml:space="preserve">46.01.030 </t>
  </si>
  <si>
    <t>Tubo de PVC rígido soldável marrom, DN= 32 mm, (1´), inclusive conexões</t>
  </si>
  <si>
    <t>TORNEIRA CROMADA DE MESA PARA LAVATORIO, TIPO MONOCOMANDO. AF_01/2020</t>
  </si>
  <si>
    <t>46.33.186</t>
  </si>
  <si>
    <t>Caixa sifonada de piso, em polipropileno de alta resistência PP, preto, DN=125mm, uma saída de 63mm</t>
  </si>
  <si>
    <t>46.05.040</t>
  </si>
  <si>
    <t>Tubo PVC rígido, tipo Coletor Esgoto, junta elástica, DN= 150 mm, inclusive conexões</t>
  </si>
  <si>
    <t>46.05.020</t>
  </si>
  <si>
    <t>Tubo PVC rígido, tipo Coletor Esgoto, junta elástica, DN= 100 mm, inclusive conexões</t>
  </si>
  <si>
    <t>46.04.010</t>
  </si>
  <si>
    <t>Tubo de PVC rígido tipo PBA classe 15, DN= 50mm, (DE= 60mm), inclusive conexões</t>
  </si>
  <si>
    <t>46.03.080</t>
  </si>
  <si>
    <t>Tubo de PVC rígido, pontas lisas, soldável, linha esgoto série reforçada ´R´, DN= 40 mm, inclusive conexões</t>
  </si>
  <si>
    <t>5.61</t>
  </si>
  <si>
    <t>5.62</t>
  </si>
  <si>
    <t>5.63</t>
  </si>
  <si>
    <t>45.03.010</t>
  </si>
  <si>
    <t>Hidrômetro em ferro fundido, diâmetro 50 mm (2´)</t>
  </si>
  <si>
    <t>Escavação 195,79</t>
  </si>
  <si>
    <t>Geomembrana em polietileno de alta densidade PEAD de 1 mm</t>
  </si>
  <si>
    <t>08.05.010</t>
  </si>
  <si>
    <t>08.05.100</t>
  </si>
  <si>
    <t>Dreno com pedra britada</t>
  </si>
  <si>
    <t>16.08.026</t>
  </si>
  <si>
    <t>CI-02 CAIXA DE INSPEÇÃO 80X80CM PARA ESGOTO</t>
  </si>
  <si>
    <t>16.01.064</t>
  </si>
  <si>
    <t>PT-29 PORTAO DE TELA PARA QUADRA</t>
  </si>
  <si>
    <r>
      <t>Quantidade Portão 1,00 x 2,10 =2,10m² x 2 =</t>
    </r>
    <r>
      <rPr>
        <b/>
        <sz val="11"/>
        <color rgb="FF000000"/>
        <rFont val="Arial"/>
        <family val="2"/>
      </rPr>
      <t xml:space="preserve">4,20m² </t>
    </r>
    <r>
      <rPr>
        <sz val="11"/>
        <color rgb="FF000000"/>
        <rFont val="Arial"/>
        <family val="2"/>
      </rPr>
      <t>+ Portão 2,90 x 2,60 =</t>
    </r>
    <r>
      <rPr>
        <b/>
        <sz val="11"/>
        <color rgb="FF000000"/>
        <rFont val="Arial"/>
        <family val="2"/>
      </rPr>
      <t xml:space="preserve">7,54m² </t>
    </r>
  </si>
  <si>
    <t>EXECUÇÃO DE PASSEIO (CALÇADA) OU PISO DE CONCRETO COM CONCRETO MOLDADO IN LOCO, FEITO EM OBRA, ACABAMENTO CONVENCIONAL, ESPESSURA 6 CM, ARMADO. AF_07/2016</t>
  </si>
  <si>
    <t>ÁREA TOTAL 1064,54M²</t>
  </si>
  <si>
    <t>34.02.100</t>
  </si>
  <si>
    <t>Plantio de grama esmeralda em placas (jardins e canteiros)</t>
  </si>
  <si>
    <t>05-16-00</t>
  </si>
  <si>
    <t>FORNECIMENTO E ASSENTAMENTO DE GUIAS PARA JARDIM 7 X 11 X 100CM (IE-3)</t>
  </si>
  <si>
    <t>Extensão Total 146,92 m</t>
  </si>
  <si>
    <t>SIURB-INFRA</t>
  </si>
  <si>
    <t>2.11</t>
  </si>
  <si>
    <t>70.02.010</t>
  </si>
  <si>
    <t>Sinalização horizontal com tinta vinílica ou acrílica</t>
  </si>
  <si>
    <t>Área ToTAL  37,32M²</t>
  </si>
  <si>
    <t>SIUR-INFRA</t>
  </si>
  <si>
    <t>Quantidade 1 unid</t>
  </si>
  <si>
    <t>6.34</t>
  </si>
  <si>
    <t>PITANGUEIRA ( EUGENIA UNIFLORA)</t>
  </si>
  <si>
    <t>Quantidade 3 unid</t>
  </si>
  <si>
    <t>ÁREA TOTAL 253,52M²</t>
  </si>
  <si>
    <t>JACARANDÁ DE MINAS (JACARANDA CUSPIDIFOLIA)</t>
  </si>
  <si>
    <t>Conjunto de 4 lixeiras para coleta seletiva, com tampa basculante, capacidade 50 litros</t>
  </si>
  <si>
    <t>35.20.050</t>
  </si>
  <si>
    <t>Quantidade 4 unid</t>
  </si>
  <si>
    <t>15.03.150</t>
  </si>
  <si>
    <t>Fornecimento e montagem de estrutura metálica em perfil metalon, sem pintura</t>
  </si>
  <si>
    <r>
      <t xml:space="preserve">Estrutura de banco de reserva perfil  4cm x 4cm X Extensão banco 1 e dois e  juiz 97,41m x 1,11kg/m= </t>
    </r>
    <r>
      <rPr>
        <b/>
        <sz val="10"/>
        <color rgb="FF000000"/>
        <rFont val="Arial"/>
        <family val="2"/>
      </rPr>
      <t>108,12kg</t>
    </r>
  </si>
  <si>
    <t>16.32.070</t>
  </si>
  <si>
    <t>Cobertura curva em chapa de policarbonato alveolar bronze de 6 mm</t>
  </si>
  <si>
    <t>Quantidade 30,95m²</t>
  </si>
  <si>
    <t>6.35</t>
  </si>
  <si>
    <t>6.36</t>
  </si>
  <si>
    <t>6.37</t>
  </si>
  <si>
    <t>6.38</t>
  </si>
  <si>
    <t>6.39</t>
  </si>
  <si>
    <t>6.40</t>
  </si>
  <si>
    <t>Esmalte a base de água em estrutura metálica</t>
  </si>
  <si>
    <t>33.07.102</t>
  </si>
  <si>
    <t>Estrutura de banco de reserva  97,41M X 0,16 X =15,59M²</t>
  </si>
  <si>
    <t>13.05.084</t>
  </si>
  <si>
    <t>Pré-laje em painel pré-fabricado treliçado, com EPS, H= 12 cm</t>
  </si>
  <si>
    <r>
      <t>PISO VESTIARIO EM CONCRETO ARMADO 102,60M² X  Q283 Long.(10cm),Tranv.(10cm)4,48KG/M²x10%=</t>
    </r>
    <r>
      <rPr>
        <b/>
        <sz val="11"/>
        <color rgb="FF000000"/>
        <rFont val="Arial"/>
        <family val="2"/>
      </rPr>
      <t>505,61KG</t>
    </r>
    <r>
      <rPr>
        <sz val="11"/>
        <color rgb="FF000000"/>
        <rFont val="Arial"/>
        <family val="2"/>
      </rPr>
      <t>+LAJE EM CONCRETO ARMADO 102,60M² X  Q283 Long.(10cm),Tranv.(10cm)4,48KG/M²x10%=</t>
    </r>
    <r>
      <rPr>
        <b/>
        <sz val="11"/>
        <color rgb="FF000000"/>
        <rFont val="Arial"/>
        <family val="2"/>
      </rPr>
      <t>505,61KG</t>
    </r>
  </si>
  <si>
    <t>Área total da laje 102,60m²</t>
  </si>
  <si>
    <t>5.64</t>
  </si>
  <si>
    <t>5.65</t>
  </si>
  <si>
    <t>5.66</t>
  </si>
  <si>
    <t>5.67</t>
  </si>
  <si>
    <t>5.68</t>
  </si>
  <si>
    <t>5.69</t>
  </si>
  <si>
    <t>5.70</t>
  </si>
  <si>
    <t>5.71</t>
  </si>
  <si>
    <t>5.72</t>
  </si>
  <si>
    <t>5.73</t>
  </si>
  <si>
    <t>5.74</t>
  </si>
  <si>
    <t>5.75</t>
  </si>
  <si>
    <t>5.77</t>
  </si>
  <si>
    <t>5.78</t>
  </si>
  <si>
    <t>5.79</t>
  </si>
  <si>
    <t>5.80</t>
  </si>
  <si>
    <t>5.81</t>
  </si>
  <si>
    <t>5.82</t>
  </si>
  <si>
    <t>SIURB EDIF</t>
  </si>
  <si>
    <t>MINI DISJUNTOR - TIPO EUROPEU (IEC) - BIPOLAR 80A</t>
  </si>
  <si>
    <t>MINI DISJUNTOR - TIPO EUROPEU (IEC) - BIPOLAR 6/25A</t>
  </si>
  <si>
    <t>MINI DISJUNTOR - TIPO EUROPEU (IEC) -  BIPOLAR 32/50A</t>
  </si>
  <si>
    <t>CAIXA DE INSPEÇÃO DE ATERRAMENTO TIPO EMBUTIR COM TAMPA E ALÇA</t>
  </si>
  <si>
    <t>POSTE DE CONCRETO DUPLO T, 200 KG, H = 11 M (NBR 8451)</t>
  </si>
  <si>
    <t>ELETRODUTO FLEXÍVEL CORRUGADO, PVC, DN 20 MM (1/2"), PARA CIRCUITOS TERMINAIS, INSTALADO EM LAJE - FORNECIMENTO E INSTALAÇÃO. AF_12/2015</t>
  </si>
  <si>
    <t>91842</t>
  </si>
  <si>
    <t>ELETRODUTO FLEXÍVEL CORRUGADO, PVC, DN 25 MM (3/4"), PARA CIRCUITOS TERMINAIS, INSTALADO EM LAJE - FORNECIMENTO E INSTALAÇÃO. AF_12/2015</t>
  </si>
  <si>
    <t>91844</t>
  </si>
  <si>
    <t>ELETRODUTO FLEXÍVEL CORRUGADO, PEAD, DN 40 MM (1 1/4"), PARA CIRCUITOS TERMINAIS, INSTALADO EM LAJE - FORNECIMENTO E INSTALAÇÃO. AF_12/2015</t>
  </si>
  <si>
    <t>91850</t>
  </si>
  <si>
    <t>INTERRUPTOR SIMPLES (1 MÓDULO), 10A/250V, INCLUINDO SUPORTE E PLACA - FORNECIMENTO E INSTALAÇÃO. AF_12/2015</t>
  </si>
  <si>
    <t>91953</t>
  </si>
  <si>
    <t>TOMADA MÉDIA DE EMBUTIR (1 MÓDULO), 2P+T 10 A, INCLUINDO SUPORTE E PLACA - FORNECIMENTO E INSTALAÇÃO. AF_12/2015</t>
  </si>
  <si>
    <t>91996</t>
  </si>
  <si>
    <t>TOMADA MÉDIA DE EMBUTIR (1 MÓDULO), 2P+T 20 A, INCLUINDO SUPORTE E PLACA - FORNECIMENTO E INSTALAÇÃO. AF_12/2015</t>
  </si>
  <si>
    <t>91997</t>
  </si>
  <si>
    <t>TOMADA MÉDIA DE EMBUTIR (2 MÓDULOS), 2P+T 20 A, INCLUINDO SUPORTE E PLACA - FORNECIMENTO E INSTALAÇÃO. AF_12/2015</t>
  </si>
  <si>
    <t>92005</t>
  </si>
  <si>
    <t>ASSENTAMENTO DE POSTE DE CONCRETO COM COMPRIMENTO NOMINAL DE 11 M, CARGA NOMINAL DE 300 DAN, ENGASTAMENTO BASE CONCRETADA COM 1 M DE CONCRETO E 0,7 M DE SOLO (NÃO INCLUI FORNECIMENTO). AF_11/2019</t>
  </si>
  <si>
    <t>100610</t>
  </si>
  <si>
    <t>CAIXA DE MEDIÇÃO EXTERNA TIPO 'M´ (900 x 1200 x 270) MM, PADRÃO CONCESSIONÁRIAS</t>
  </si>
  <si>
    <t>36.03.060</t>
  </si>
  <si>
    <t>QUADRO DE DISTRIBUIÇÃO UNIVERSAL DE EMBUTIR, PARA DISJUNTORES 34 DIN / 24 BOLT-ON - 150 A - SEM COMPONENTES</t>
  </si>
  <si>
    <t>37.03.220</t>
  </si>
  <si>
    <t>DISJUNTOR CAIXA MOLDADA TRIPOLAR 125A COM DISPARADOR TERMOMAGNÉTICO AJUSTÁVEL</t>
  </si>
  <si>
    <t>DISJUNTOR TERMOMAGNÉTICO DIFERENCIAL BIPOLAR - 40A - SENSIBILIDADE 30MA - 240V</t>
  </si>
  <si>
    <t>DISJUNTOR TERMOMAGNÉTICO DIFERENCIAL BIPOLAR - 20A - SENSIBILIDADE 30MA - 230V</t>
  </si>
  <si>
    <t>HASTE DE ATERRAMENTO DE 3/4'' X 3 M</t>
  </si>
  <si>
    <t>42.05.190</t>
  </si>
  <si>
    <t>CABO DE COBRE FLEXÍVEL DE 1,5 MM², ISOLAMENTO 0,6/1KV - ISOLAÇÃO HEPR 90°C</t>
  </si>
  <si>
    <t>39.21.010</t>
  </si>
  <si>
    <t>CABO DE COBRE FLEXÍVEL DE 2,5 MM², ISOLAMENTO 0,6/1KV - ISOLAÇÃO HEPR 90°C</t>
  </si>
  <si>
    <t>39.21.020</t>
  </si>
  <si>
    <t>5.83</t>
  </si>
  <si>
    <t>5.84</t>
  </si>
  <si>
    <t>5.85</t>
  </si>
  <si>
    <t>5.86</t>
  </si>
  <si>
    <t>5.87</t>
  </si>
  <si>
    <t>CABO DE COBRE FLEXÍVEL DE 4 MM², ISOLAMENTO 0,6/1KV - ISOLAÇÃO HEPR 90°C</t>
  </si>
  <si>
    <t>39.21.030</t>
  </si>
  <si>
    <t>CABO DE COBRE FLEXÍVEL DE 6 MM², ISOLAMENTO 0,6/1KV - ISOLAÇÃO HEPR 90°C</t>
  </si>
  <si>
    <t>39.21.040</t>
  </si>
  <si>
    <t>CABO DE COBRE FLEXÍVEL DE 16 MM², ISOLAMENTO 0,6/1KV - ISOLAÇÃO HEPR 90°C</t>
  </si>
  <si>
    <t>39.21.060</t>
  </si>
  <si>
    <t>CABO DE COBRE FLEXÍVEL DE 25 MM², ISOLAMENTO 0,6/1KV - ISOLAÇÃO HEPR 90°C</t>
  </si>
  <si>
    <t>39.21.070</t>
  </si>
  <si>
    <t>SENSOR DE PRESENÇA PARA TETO, COM FOTOCÉLULA, PARA LÂMPADA QUALQUER</t>
  </si>
  <si>
    <t>40.05.340</t>
  </si>
  <si>
    <t>CAIXA EM PVC DE 4´ x 2´</t>
  </si>
  <si>
    <t>40.07.010</t>
  </si>
  <si>
    <t xml:space="preserve">LUMINÁRIA REDONDA DE EMBUTIR COM DIFUSOR RECUADO, PARA 1 OU 2 LÂMPADAS FLUORESCENTES COMPACTAS DE 15 W/ 18 W/ 20 W/ 23 W/ 26 W </t>
  </si>
  <si>
    <t>41.14.310</t>
  </si>
  <si>
    <t>LUMINÁRIA RETANGULAR DE SOBREPOR TIPO CALHA ABERTA, PARA 2 LÂMPADAS FLUORESCENTES TUBULARES DE 32 W</t>
  </si>
  <si>
    <t>41.14.070</t>
  </si>
  <si>
    <t>Quantidade 2 unid</t>
  </si>
  <si>
    <t>Quantidade 8 unid</t>
  </si>
  <si>
    <t>Quantidade 80 metros</t>
  </si>
  <si>
    <t>Quantidade 140 metros</t>
  </si>
  <si>
    <t>Quantidade 40 metros</t>
  </si>
  <si>
    <t>Quantidade 6 unid</t>
  </si>
  <si>
    <t>Quantidade 24 metros</t>
  </si>
  <si>
    <t>Quantidade 20 metros</t>
  </si>
  <si>
    <t>Quantidade 183,16 metros</t>
  </si>
  <si>
    <t>Quantidade 14 unid</t>
  </si>
  <si>
    <t>COTAÇÃO</t>
  </si>
  <si>
    <t>Quantidade 25,80 metros x10% =28,38 metros</t>
  </si>
  <si>
    <t>Quantidade 41,00 metros  x10% = 45,10 metros</t>
  </si>
  <si>
    <t>Quantidade 8,70 metros x 10% = 9,57metros</t>
  </si>
  <si>
    <t>Quantidade 145,65 metros x10% = 160,21 metros</t>
  </si>
  <si>
    <t>Quantidade 28,43 metros  x10% = 31,27 metros</t>
  </si>
  <si>
    <t>Quantidade 161,82 metros  x10% =178,00 metros</t>
  </si>
  <si>
    <t>Quantidade 72,48 metros  x10% =79,73 metros</t>
  </si>
  <si>
    <t>Quantidade 225,54 metros  x10% =248,09 metros</t>
  </si>
  <si>
    <t>Quantidade 85,29 metros x10% =93,82 metros</t>
  </si>
  <si>
    <t>13.02.024</t>
  </si>
  <si>
    <t>Quantidade 17,40M X largura 0,25 = 4,35m²</t>
  </si>
  <si>
    <t>BORRACHA ASSENTADA C/ ARGAMASSA - PISO TATIL DIRECIONAL</t>
  </si>
  <si>
    <t>Valores totais C/BDI</t>
  </si>
  <si>
    <t>Valores totais S/BDI</t>
  </si>
  <si>
    <t>38.19.040</t>
  </si>
  <si>
    <t>Eletroduto de PVC corrugado flexível leve, diâmetro externo de 32 mm</t>
  </si>
  <si>
    <t>39.21.050</t>
  </si>
  <si>
    <t>Cabo de cobre flexível de 10 mm², isolamento 0,6/1kV - isolação HEPR 90°C</t>
  </si>
  <si>
    <t>Extensão Total 115,98 m</t>
  </si>
  <si>
    <t>Extensão Total 115,98 m x 3 =347,94 x 10%=382,73</t>
  </si>
  <si>
    <t>09.11.009</t>
  </si>
  <si>
    <t>IL-109 LUMINÁRIA LED &lt;=200 W EM POSTE CIRCULAR DE CONCRETO H=11,00 M QUADRA ESPORTE DESCOBERTA</t>
  </si>
  <si>
    <t>Quantidade 1 projeto para vestiario + 1 projeto para iluminação quadra de grama sintética</t>
  </si>
  <si>
    <t>Quantidade de andaime  8 Unid  x 1,50 m =12 m</t>
  </si>
  <si>
    <t>CDHU 184</t>
  </si>
  <si>
    <t>68,79*1,3*5,6 = 5.092,80M³XKM</t>
  </si>
  <si>
    <r>
      <t xml:space="preserve">TRECHO TUBULAÇÃO 600: ( 3,23X 1,47 X 2 ) + ( 19 X 1,55 X 2) + ( 3,24 X 1,44 X 2 ) + (10 X 1,50 X 2 ) + (11,16 X 1,51 X 2 ) + (29 X 1,32 X 2)  +  BLTS: (1,42 X 1,6 X 2 ) X 3 + (3,6 X 1, 42 X 2 ) X 3  +  ( 1,56 X 3,4 ) X 2 X 2   TUBULAÇÃO TRECHO 800: ( 8,5 X 1,82 X 2 ) X 2 +   ( 4 X 1,82 X 2 ) X 2 + ( 30 X 1,82 X 2 ) + ( 8 X 1,74 X 2 ) + ( 10 X 2 X 1,75) + ( 3,10 X 2 X 1,68 ) + (1,50 X 2 X 1,7) + (16,4 X 2 X 1,76 )       BLQS: ( 4,8 X 1,98 X 3 ) + ( 1,0 X 1,98 X 3)    BLDS: ( 2,4 X 1,72 X 2) X 2 + (1 X 1,72 X 2 )    PVS: (1,66 X 3,2 X 2 X 2 ) + ( 1,70 X 3,2 X 2 X 2 X 2) + (1,85 X 3,2 X 3,2 X 2 X 2) TUBO 600 278,39+TUBO DE 800 514,00 </t>
    </r>
    <r>
      <rPr>
        <b/>
        <sz val="11"/>
        <color theme="1"/>
        <rFont val="Calibri"/>
        <family val="2"/>
      </rPr>
      <t>TOTAL 793,37 M</t>
    </r>
  </si>
  <si>
    <t>PARQUE INFANTIL 2 TORRES (MEDIDA MÍNIMA: 5,40 X 5,70)</t>
  </si>
  <si>
    <r>
      <t>Estaca 22 unid x 3,14 x 0,32² / 4 x H 5,00 = 0,08M³ X 22= 1,76</t>
    </r>
    <r>
      <rPr>
        <b/>
        <sz val="10"/>
        <rFont val="Arial"/>
        <family val="2"/>
      </rPr>
      <t>M³</t>
    </r>
    <r>
      <rPr>
        <sz val="10"/>
        <rFont val="Arial"/>
        <family val="2"/>
      </rPr>
      <t xml:space="preserve">+ </t>
    </r>
    <r>
      <rPr>
        <b/>
        <sz val="10"/>
        <rFont val="Arial"/>
        <family val="2"/>
      </rPr>
      <t>Pilar</t>
    </r>
    <r>
      <rPr>
        <sz val="10"/>
        <rFont val="Arial"/>
        <family val="2"/>
      </rPr>
      <t xml:space="preserve"> P1,P2,P3,P14,P13,P12,P18,P15,P7,P16,P8,P9,P17,P22=SEÇÃO 0,20 X 0,40 X 3,75 =0,30M³ X 14=</t>
    </r>
    <r>
      <rPr>
        <b/>
        <sz val="10"/>
        <rFont val="Arial"/>
        <family val="2"/>
      </rPr>
      <t>4,20M³</t>
    </r>
    <r>
      <rPr>
        <sz val="10"/>
        <rFont val="Arial"/>
        <family val="2"/>
      </rPr>
      <t>+</t>
    </r>
    <r>
      <rPr>
        <b/>
        <sz val="10"/>
        <rFont val="Arial"/>
        <family val="2"/>
      </rPr>
      <t xml:space="preserve"> Pilar</t>
    </r>
    <r>
      <rPr>
        <sz val="10"/>
        <rFont val="Arial"/>
        <family val="2"/>
      </rPr>
      <t xml:space="preserve"> P4,P5,P6,P10,P11,P19,P20,P21=SEÇÃO 0,20 X 0,40 X 6,45 = 0,52M³ X 8= 4,16M³ + LAJE 114,61M² X H 0,09 = </t>
    </r>
    <r>
      <rPr>
        <b/>
        <sz val="10"/>
        <rFont val="Arial"/>
        <family val="2"/>
      </rPr>
      <t>10,32M³</t>
    </r>
    <r>
      <rPr>
        <sz val="10"/>
        <rFont val="Arial"/>
        <family val="2"/>
      </rPr>
      <t xml:space="preserve"> </t>
    </r>
    <r>
      <rPr>
        <b/>
        <sz val="10"/>
        <rFont val="Arial"/>
        <family val="2"/>
      </rPr>
      <t>+ Base em concreto para Caixas D´água Área</t>
    </r>
    <r>
      <rPr>
        <sz val="10"/>
        <rFont val="Arial"/>
        <family val="2"/>
      </rPr>
      <t xml:space="preserve"> 4,53 x 4,91 =22,24m² x H 0,1= </t>
    </r>
    <r>
      <rPr>
        <b/>
        <sz val="10"/>
        <rFont val="Arial"/>
        <family val="2"/>
      </rPr>
      <t>2,22M³</t>
    </r>
    <r>
      <rPr>
        <sz val="10"/>
        <rFont val="Arial"/>
        <family val="2"/>
      </rPr>
      <t xml:space="preserve">+ </t>
    </r>
    <r>
      <rPr>
        <b/>
        <sz val="10"/>
        <rFont val="Arial"/>
        <family val="2"/>
      </rPr>
      <t>PISO VESTIARIO EM CONCRETO ARMADO</t>
    </r>
    <r>
      <rPr>
        <sz val="10"/>
        <rFont val="Arial"/>
        <family val="2"/>
      </rPr>
      <t xml:space="preserve"> 102,60M² X 0,05= </t>
    </r>
    <r>
      <rPr>
        <b/>
        <sz val="10"/>
        <rFont val="Arial"/>
        <family val="2"/>
      </rPr>
      <t>5,13M³+VIGAS SUSPENSA</t>
    </r>
    <r>
      <rPr>
        <sz val="10"/>
        <rFont val="Arial"/>
        <family val="2"/>
      </rPr>
      <t xml:space="preserve"> 16,16M² X 0,40 = </t>
    </r>
    <r>
      <rPr>
        <b/>
        <sz val="10"/>
        <rFont val="Arial"/>
        <family val="2"/>
      </rPr>
      <t xml:space="preserve">6,46M³+ VIGAS BALDRAME 13,65M² </t>
    </r>
    <r>
      <rPr>
        <sz val="10"/>
        <rFont val="Arial"/>
        <family val="2"/>
      </rPr>
      <t xml:space="preserve">X 0,40 = </t>
    </r>
    <r>
      <rPr>
        <b/>
        <sz val="10"/>
        <rFont val="Arial"/>
        <family val="2"/>
      </rPr>
      <t xml:space="preserve">5,46M³ </t>
    </r>
    <r>
      <rPr>
        <sz val="10"/>
        <rFont val="Arial"/>
        <family val="2"/>
      </rPr>
      <t xml:space="preserve">X 10% = </t>
    </r>
    <r>
      <rPr>
        <b/>
        <sz val="10"/>
        <rFont val="Arial"/>
        <family val="2"/>
      </rPr>
      <t>45,64M³</t>
    </r>
  </si>
  <si>
    <r>
      <t xml:space="preserve">Estaca 22 unid x 3,14 x 0,32²/4 x H 5,00 = 0,35M³ X 22= </t>
    </r>
    <r>
      <rPr>
        <b/>
        <sz val="10"/>
        <rFont val="Arial"/>
        <family val="2"/>
      </rPr>
      <t>7,70M³</t>
    </r>
    <r>
      <rPr>
        <sz val="10"/>
        <rFont val="Arial"/>
        <family val="2"/>
      </rPr>
      <t xml:space="preserve">+ </t>
    </r>
    <r>
      <rPr>
        <b/>
        <sz val="10"/>
        <rFont val="Arial"/>
        <family val="2"/>
      </rPr>
      <t>Pilar</t>
    </r>
    <r>
      <rPr>
        <sz val="10"/>
        <rFont val="Arial"/>
        <family val="2"/>
      </rPr>
      <t xml:space="preserve"> P1,P2,P3,P14,P13,P12,P18,P15,P7,P16,P8,P9,P17,P22=SEÇÃO 0,20 X 0,40 X 3,75 =0,30M³ X 14=</t>
    </r>
    <r>
      <rPr>
        <b/>
        <sz val="10"/>
        <rFont val="Arial"/>
        <family val="2"/>
      </rPr>
      <t>4,20M³</t>
    </r>
    <r>
      <rPr>
        <sz val="10"/>
        <rFont val="Arial"/>
        <family val="2"/>
      </rPr>
      <t>+</t>
    </r>
    <r>
      <rPr>
        <b/>
        <sz val="10"/>
        <rFont val="Arial"/>
        <family val="2"/>
      </rPr>
      <t xml:space="preserve"> Pilar</t>
    </r>
    <r>
      <rPr>
        <sz val="10"/>
        <rFont val="Arial"/>
        <family val="2"/>
      </rPr>
      <t xml:space="preserve"> P4,P5,P6,P10,P11,P19,P20,P21=SEÇÃO 0,20 X 0,40 X 6,45 = 0,52M³ X 8= 4,16M³ + </t>
    </r>
    <r>
      <rPr>
        <b/>
        <sz val="10"/>
        <rFont val="Arial"/>
        <family val="2"/>
      </rPr>
      <t>LAJE 114,61M² X H 0,09</t>
    </r>
    <r>
      <rPr>
        <sz val="10"/>
        <rFont val="Arial"/>
        <family val="2"/>
      </rPr>
      <t xml:space="preserve"> = </t>
    </r>
    <r>
      <rPr>
        <b/>
        <sz val="10"/>
        <rFont val="Arial"/>
        <family val="2"/>
      </rPr>
      <t>10,32M³</t>
    </r>
    <r>
      <rPr>
        <sz val="10"/>
        <rFont val="Arial"/>
        <family val="2"/>
      </rPr>
      <t xml:space="preserve"> + </t>
    </r>
    <r>
      <rPr>
        <b/>
        <sz val="10"/>
        <rFont val="Arial"/>
        <family val="2"/>
      </rPr>
      <t xml:space="preserve">Base em concreto para Caixas D´água Área </t>
    </r>
    <r>
      <rPr>
        <sz val="10"/>
        <rFont val="Arial"/>
        <family val="2"/>
      </rPr>
      <t xml:space="preserve">4,53 x 4,91 =22,24m² x H 0,1= </t>
    </r>
    <r>
      <rPr>
        <b/>
        <sz val="10"/>
        <rFont val="Arial"/>
        <family val="2"/>
      </rPr>
      <t>2,22M³</t>
    </r>
    <r>
      <rPr>
        <sz val="10"/>
        <rFont val="Arial"/>
        <family val="2"/>
      </rPr>
      <t xml:space="preserve">+ </t>
    </r>
    <r>
      <rPr>
        <b/>
        <sz val="10"/>
        <rFont val="Arial"/>
        <family val="2"/>
      </rPr>
      <t>Piso vestiario em concreto armado</t>
    </r>
    <r>
      <rPr>
        <sz val="10"/>
        <rFont val="Arial"/>
        <family val="2"/>
      </rPr>
      <t xml:space="preserve">102,60M² X 0,05= </t>
    </r>
    <r>
      <rPr>
        <b/>
        <sz val="10"/>
        <rFont val="Arial"/>
        <family val="2"/>
      </rPr>
      <t>5,13M³+VIGAS SUSPENSA</t>
    </r>
    <r>
      <rPr>
        <sz val="10"/>
        <rFont val="Arial"/>
        <family val="2"/>
      </rPr>
      <t xml:space="preserve"> 16,16M² X 0,40 = </t>
    </r>
    <r>
      <rPr>
        <b/>
        <sz val="10"/>
        <rFont val="Arial"/>
        <family val="2"/>
      </rPr>
      <t>6,46M³</t>
    </r>
    <r>
      <rPr>
        <sz val="10"/>
        <rFont val="Arial"/>
        <family val="2"/>
      </rPr>
      <t xml:space="preserve">+ </t>
    </r>
    <r>
      <rPr>
        <b/>
        <sz val="10"/>
        <rFont val="Arial"/>
        <family val="2"/>
      </rPr>
      <t>VIGAS BALDRAME</t>
    </r>
    <r>
      <rPr>
        <sz val="10"/>
        <rFont val="Arial"/>
        <family val="2"/>
      </rPr>
      <t xml:space="preserve"> 13,65M² X 0,40 = </t>
    </r>
    <r>
      <rPr>
        <b/>
        <sz val="10"/>
        <rFont val="Arial"/>
        <family val="2"/>
      </rPr>
      <t xml:space="preserve">5,46M³ </t>
    </r>
    <r>
      <rPr>
        <sz val="10"/>
        <rFont val="Arial"/>
        <family val="2"/>
      </rPr>
      <t xml:space="preserve">X 10% = </t>
    </r>
    <r>
      <rPr>
        <b/>
        <sz val="10"/>
        <rFont val="Arial"/>
        <family val="2"/>
      </rPr>
      <t>45,64M³</t>
    </r>
  </si>
  <si>
    <r>
      <t>Estaca 22 x 4 Bitola de Aço X Altura de 4,50 m = 396,00m x 0,617Kg/m=244,33x10%=</t>
    </r>
    <r>
      <rPr>
        <sz val="11"/>
        <color rgb="FF000000"/>
        <rFont val="Arial"/>
        <family val="2"/>
      </rPr>
      <t>268,76 kg</t>
    </r>
    <r>
      <rPr>
        <b/>
        <sz val="11"/>
        <color rgb="FF000000"/>
        <rFont val="Arial"/>
        <family val="2"/>
      </rPr>
      <t xml:space="preserve"> +</t>
    </r>
    <r>
      <rPr>
        <sz val="11"/>
        <color rgb="FF000000"/>
        <rFont val="Arial"/>
        <family val="2"/>
      </rPr>
      <t xml:space="preserve"> </t>
    </r>
    <r>
      <rPr>
        <b/>
        <sz val="11"/>
        <color rgb="FF000000"/>
        <rFont val="Arial"/>
        <family val="2"/>
      </rPr>
      <t>Viga Baldrame</t>
    </r>
    <r>
      <rPr>
        <sz val="11"/>
        <color rgb="FF000000"/>
        <rFont val="Arial"/>
        <family val="2"/>
      </rPr>
      <t xml:space="preserve"> 01-03-04-06 = Quantidade 4 x bitola 6 x Extensão 10,90m =261,60 m x 0,617kg/m = 161,41 x 10% = </t>
    </r>
    <r>
      <rPr>
        <b/>
        <sz val="11"/>
        <color rgb="FF000000"/>
        <rFont val="Arial"/>
        <family val="2"/>
      </rPr>
      <t>177,55 KG</t>
    </r>
    <r>
      <rPr>
        <sz val="11"/>
        <color rgb="FF000000"/>
        <rFont val="Arial"/>
        <family val="2"/>
      </rPr>
      <t xml:space="preserve"> +</t>
    </r>
    <r>
      <rPr>
        <b/>
        <sz val="11"/>
        <color rgb="FF000000"/>
        <rFont val="Arial"/>
        <family val="2"/>
      </rPr>
      <t xml:space="preserve">Viga Baldrame </t>
    </r>
    <r>
      <rPr>
        <sz val="11"/>
        <color rgb="FF000000"/>
        <rFont val="Arial"/>
        <family val="2"/>
      </rPr>
      <t xml:space="preserve">07-15 Quantidade 2 x bitola 6 x Extensão 4,72m =56,64m x 0,617kg/m =34,95 x 10% = </t>
    </r>
    <r>
      <rPr>
        <b/>
        <sz val="11"/>
        <color rgb="FF000000"/>
        <rFont val="Arial"/>
        <family val="2"/>
      </rPr>
      <t xml:space="preserve">38,44 KG </t>
    </r>
    <r>
      <rPr>
        <sz val="11"/>
        <color rgb="FF000000"/>
        <rFont val="Arial"/>
        <family val="2"/>
      </rPr>
      <t>+</t>
    </r>
    <r>
      <rPr>
        <b/>
        <sz val="11"/>
        <color rgb="FF000000"/>
        <rFont val="Arial"/>
        <family val="2"/>
      </rPr>
      <t>Viga Baldrame</t>
    </r>
    <r>
      <rPr>
        <sz val="11"/>
        <color rgb="FF000000"/>
        <rFont val="Arial"/>
        <family val="2"/>
      </rPr>
      <t xml:space="preserve"> 08-09-13-14 Quantidade 4 x bitola 6 x Extensão 3,66m =87,84m x 0,617kg/m = 54,20 x 10% = </t>
    </r>
    <r>
      <rPr>
        <b/>
        <sz val="11"/>
        <color rgb="FF000000"/>
        <rFont val="Arial"/>
        <family val="2"/>
      </rPr>
      <t>59,62 KG</t>
    </r>
    <r>
      <rPr>
        <sz val="11"/>
        <color rgb="FF000000"/>
        <rFont val="Arial"/>
        <family val="2"/>
      </rPr>
      <t xml:space="preserve"> +</t>
    </r>
    <r>
      <rPr>
        <b/>
        <sz val="11"/>
        <color rgb="FF000000"/>
        <rFont val="Arial"/>
        <family val="2"/>
      </rPr>
      <t xml:space="preserve">Viga Baldrame </t>
    </r>
    <r>
      <rPr>
        <sz val="11"/>
        <color rgb="FF000000"/>
        <rFont val="Arial"/>
        <family val="2"/>
      </rPr>
      <t xml:space="preserve">10-11-12 Quantidade 3 x bitola 6 x Extensão 5,56 m =100,08m x 0,617kg/m = 61,75 x 10% = </t>
    </r>
    <r>
      <rPr>
        <b/>
        <sz val="11"/>
        <color rgb="FF000000"/>
        <rFont val="Arial"/>
        <family val="2"/>
      </rPr>
      <t>67,92KG</t>
    </r>
    <r>
      <rPr>
        <sz val="11"/>
        <color rgb="FF000000"/>
        <rFont val="Arial"/>
        <family val="2"/>
      </rPr>
      <t xml:space="preserve"> +</t>
    </r>
    <r>
      <rPr>
        <b/>
        <sz val="11"/>
        <color rgb="FF000000"/>
        <rFont val="Arial"/>
        <family val="2"/>
      </rPr>
      <t>Viga Baldrame</t>
    </r>
    <r>
      <rPr>
        <sz val="11"/>
        <color rgb="FF000000"/>
        <rFont val="Arial"/>
        <family val="2"/>
      </rPr>
      <t xml:space="preserve"> 02-05 Quantidade 2 x bitola 6 x Extensão 4,90 m =58,80m x 0,617kg/m = 36,28x 10% = </t>
    </r>
    <r>
      <rPr>
        <b/>
        <sz val="11"/>
        <color rgb="FF000000"/>
        <rFont val="Arial"/>
        <family val="2"/>
      </rPr>
      <t>39,91KG +</t>
    </r>
    <r>
      <rPr>
        <sz val="11"/>
        <color rgb="FF000000"/>
        <rFont val="Arial"/>
        <family val="2"/>
      </rPr>
      <t xml:space="preserve"> </t>
    </r>
    <r>
      <rPr>
        <b/>
        <sz val="11"/>
        <color rgb="FF000000"/>
        <rFont val="Arial"/>
        <family val="2"/>
      </rPr>
      <t>Viga Suspensa</t>
    </r>
    <r>
      <rPr>
        <sz val="11"/>
        <color rgb="FF000000"/>
        <rFont val="Arial"/>
        <family val="2"/>
      </rPr>
      <t xml:space="preserve"> 01-03-04-06 = Quantidade 4 x bitola 8 x Extensão 10,90m =348,80 m x 0,617kg/m = 215,21 x 10% = </t>
    </r>
    <r>
      <rPr>
        <b/>
        <sz val="11"/>
        <color rgb="FF000000"/>
        <rFont val="Arial"/>
        <family val="2"/>
      </rPr>
      <t xml:space="preserve">236,73 KG </t>
    </r>
    <r>
      <rPr>
        <sz val="11"/>
        <color rgb="FF000000"/>
        <rFont val="Arial"/>
        <family val="2"/>
      </rPr>
      <t xml:space="preserve">+Viga Suspensa 07-15 Quantidade 2 x bitola 8 x Extensão 4,72m =75,52m x 0,617kg/m =46,60 x 10% = </t>
    </r>
    <r>
      <rPr>
        <b/>
        <sz val="11"/>
        <color rgb="FF000000"/>
        <rFont val="Arial"/>
        <family val="2"/>
      </rPr>
      <t>51,25 KG</t>
    </r>
    <r>
      <rPr>
        <sz val="11"/>
        <color rgb="FF000000"/>
        <rFont val="Arial"/>
        <family val="2"/>
      </rPr>
      <t xml:space="preserve"> +Viga Suspensa 08-09-13-14 Quantidade 4 x bitola 8 x Extensão 3,66m =117,12m x 0,617kg/m =72,26 x 10% = </t>
    </r>
    <r>
      <rPr>
        <b/>
        <sz val="11"/>
        <color rgb="FF000000"/>
        <rFont val="Arial"/>
        <family val="2"/>
      </rPr>
      <t xml:space="preserve">79,49 KG </t>
    </r>
    <r>
      <rPr>
        <sz val="11"/>
        <color rgb="FF000000"/>
        <rFont val="Arial"/>
        <family val="2"/>
      </rPr>
      <t>+Viga Suspensa 10-11-12 Quantidade 3 x bitola 8 x Extensão 5,56 m =133,44m x 0,617kg/m = 82,33 KG x 10% =</t>
    </r>
    <r>
      <rPr>
        <b/>
        <sz val="11"/>
        <color rgb="FF000000"/>
        <rFont val="Arial"/>
        <family val="2"/>
      </rPr>
      <t xml:space="preserve"> 90,57KG</t>
    </r>
    <r>
      <rPr>
        <sz val="11"/>
        <color rgb="FF000000"/>
        <rFont val="Arial"/>
        <family val="2"/>
      </rPr>
      <t xml:space="preserve"> +Viga Suspensa 02-05 Quantidade 2 x bitola 8 x Extensão 4,90m =78,40m x 0,617kg/m = 48,37KGx 10% = </t>
    </r>
    <r>
      <rPr>
        <b/>
        <sz val="11"/>
        <color rgb="FF000000"/>
        <rFont val="Arial"/>
        <family val="2"/>
      </rPr>
      <t xml:space="preserve">53,21KG                                                                            + Pilar </t>
    </r>
    <r>
      <rPr>
        <sz val="11"/>
        <color rgb="FF000000"/>
        <rFont val="Arial"/>
        <family val="2"/>
      </rPr>
      <t xml:space="preserve">P1,P2,P3,P14,P13,P12,P18,P15,P7,P16,P8,P9,P17,P22= Quantidade 14 x bitola 6 x H 4,50 = 378,00mx0,617kg/m=233,23kg x 10% = </t>
    </r>
    <r>
      <rPr>
        <b/>
        <sz val="11"/>
        <color rgb="FF000000"/>
        <rFont val="Arial"/>
        <family val="2"/>
      </rPr>
      <t xml:space="preserve">256,55kg + Pilar </t>
    </r>
    <r>
      <rPr>
        <sz val="11"/>
        <color rgb="FF000000"/>
        <rFont val="Arial"/>
        <family val="2"/>
      </rPr>
      <t xml:space="preserve">P4,P5,P6,P10,P11,P19,P20,P21= Quantidade 8 x bitola 6 x H 7,00 = 336,00mx0,617kg/m=207,31kg x 10% = </t>
    </r>
    <r>
      <rPr>
        <b/>
        <sz val="11"/>
        <color rgb="FF000000"/>
        <rFont val="Arial"/>
        <family val="2"/>
      </rPr>
      <t xml:space="preserve">228,04kg, TOTAL =1.642KG                                                                                                                                                                                                                 </t>
    </r>
  </si>
  <si>
    <r>
      <rPr>
        <b/>
        <sz val="10"/>
        <rFont val="Arial"/>
        <family val="2"/>
      </rPr>
      <t>Estaca estribo</t>
    </r>
    <r>
      <rPr>
        <sz val="10"/>
        <rFont val="Arial"/>
        <family val="2"/>
      </rPr>
      <t xml:space="preserve"> 22 estaca x 30 Por estaca x Extensão 1,04 m= 686,40m x 0,245kg/m =168,17KG</t>
    </r>
    <r>
      <rPr>
        <b/>
        <sz val="11"/>
        <color rgb="FF000000"/>
        <rFont val="Arial"/>
        <family val="2"/>
      </rPr>
      <t xml:space="preserve"> </t>
    </r>
    <r>
      <rPr>
        <sz val="11"/>
        <color rgb="FF000000"/>
        <rFont val="Arial"/>
        <family val="2"/>
      </rPr>
      <t xml:space="preserve">X 10%= </t>
    </r>
    <r>
      <rPr>
        <b/>
        <sz val="11"/>
        <color rgb="FF000000"/>
        <rFont val="Arial"/>
        <family val="2"/>
      </rPr>
      <t>184,98KG</t>
    </r>
    <r>
      <rPr>
        <sz val="11"/>
        <color rgb="FF000000"/>
        <rFont val="Arial"/>
        <family val="2"/>
      </rPr>
      <t xml:space="preserve">+ </t>
    </r>
    <r>
      <rPr>
        <b/>
        <sz val="11"/>
        <color rgb="FF000000"/>
        <rFont val="Arial"/>
        <family val="2"/>
      </rPr>
      <t>Estribo viga Baldrame</t>
    </r>
    <r>
      <rPr>
        <sz val="11"/>
        <color rgb="FF000000"/>
        <rFont val="Arial"/>
        <family val="2"/>
      </rPr>
      <t xml:space="preserve"> 01-03-04-06 = 4 vigas x 70 estribo x Extensão por estribo 1,06m =268,80m x 0,245kg/m=72,72kg x10%=</t>
    </r>
    <r>
      <rPr>
        <b/>
        <sz val="11"/>
        <color rgb="FF000000"/>
        <rFont val="Arial"/>
        <family val="2"/>
      </rPr>
      <t xml:space="preserve">79,99KG </t>
    </r>
    <r>
      <rPr>
        <sz val="11"/>
        <color rgb="FF000000"/>
        <rFont val="Arial"/>
        <family val="2"/>
      </rPr>
      <t>+ Estribo viga Baldrame  07-15 = 2 vigas x 29 estribo x Extensão por estribo 1,06m =61,48m x 0,245kg/m=15,06kg x10%=</t>
    </r>
    <r>
      <rPr>
        <b/>
        <sz val="11"/>
        <color rgb="FF000000"/>
        <rFont val="Arial"/>
        <family val="2"/>
      </rPr>
      <t>16,57KG</t>
    </r>
    <r>
      <rPr>
        <sz val="11"/>
        <color rgb="FF000000"/>
        <rFont val="Arial"/>
        <family val="2"/>
      </rPr>
      <t xml:space="preserve"> +</t>
    </r>
    <r>
      <rPr>
        <b/>
        <sz val="11"/>
        <color rgb="FF000000"/>
        <rFont val="Arial"/>
        <family val="2"/>
      </rPr>
      <t>Estribo viga Baldrame</t>
    </r>
    <r>
      <rPr>
        <sz val="11"/>
        <color rgb="FF000000"/>
        <rFont val="Arial"/>
        <family val="2"/>
      </rPr>
      <t xml:space="preserve">  08-09-13-14 = 4 vigas x 22 estribo x Extensão por estribo 1,06m =93,28m x 0,245kg/m=22,85kg x10%=</t>
    </r>
    <r>
      <rPr>
        <b/>
        <sz val="11"/>
        <color rgb="FF000000"/>
        <rFont val="Arial"/>
        <family val="2"/>
      </rPr>
      <t>25,14KG</t>
    </r>
    <r>
      <rPr>
        <sz val="11"/>
        <color rgb="FF000000"/>
        <rFont val="Arial"/>
        <family val="2"/>
      </rPr>
      <t xml:space="preserve"> </t>
    </r>
    <r>
      <rPr>
        <b/>
        <sz val="11"/>
        <color rgb="FF000000"/>
        <rFont val="Arial"/>
        <family val="2"/>
      </rPr>
      <t>+Estribo viga Baldrame</t>
    </r>
    <r>
      <rPr>
        <sz val="11"/>
        <color rgb="FF000000"/>
        <rFont val="Arial"/>
        <family val="2"/>
      </rPr>
      <t xml:space="preserve">  10-11-12 = 3 vigas x 35 estribo x Extensão por estribo 1,06m =111,30m x 0,245kg/m=27,27kg x10%=</t>
    </r>
    <r>
      <rPr>
        <b/>
        <sz val="11"/>
        <color rgb="FF000000"/>
        <rFont val="Arial"/>
        <family val="2"/>
      </rPr>
      <t xml:space="preserve">29,99KG </t>
    </r>
    <r>
      <rPr>
        <sz val="11"/>
        <color rgb="FF000000"/>
        <rFont val="Arial"/>
        <family val="2"/>
      </rPr>
      <t>+</t>
    </r>
    <r>
      <rPr>
        <b/>
        <sz val="11"/>
        <color rgb="FF000000"/>
        <rFont val="Arial"/>
        <family val="2"/>
      </rPr>
      <t>Estribo viga Baldrame</t>
    </r>
    <r>
      <rPr>
        <sz val="11"/>
        <color rgb="FF000000"/>
        <rFont val="Arial"/>
        <family val="2"/>
      </rPr>
      <t xml:space="preserve">  02-05 = 2 vigas x 30 estribo x Extensão por estribo 1,06m =63,60m x 0,245kg/m=15,58kg x10%=</t>
    </r>
    <r>
      <rPr>
        <b/>
        <sz val="11"/>
        <color rgb="FF000000"/>
        <rFont val="Arial"/>
        <family val="2"/>
      </rPr>
      <t>17,14KG</t>
    </r>
    <r>
      <rPr>
        <sz val="11"/>
        <color rgb="FF000000"/>
        <rFont val="Arial"/>
        <family val="2"/>
      </rPr>
      <t xml:space="preserve"> +                                                                                                                                                                                                                                                                                                            </t>
    </r>
    <r>
      <rPr>
        <b/>
        <sz val="11"/>
        <color rgb="FF000000"/>
        <rFont val="Arial"/>
        <family val="2"/>
      </rPr>
      <t>Estribo viga Suspensa</t>
    </r>
    <r>
      <rPr>
        <sz val="11"/>
        <color rgb="FF000000"/>
        <rFont val="Arial"/>
        <family val="2"/>
      </rPr>
      <t xml:space="preserve"> 01-03-04-06 = 4 vigas x 70 estribo x Extensão por estribo 1,06m =268,80m x 0,245kg/m=72,72kg x10%=</t>
    </r>
    <r>
      <rPr>
        <b/>
        <sz val="11"/>
        <color rgb="FF000000"/>
        <rFont val="Arial"/>
        <family val="2"/>
      </rPr>
      <t>79,99KG</t>
    </r>
    <r>
      <rPr>
        <sz val="11"/>
        <color rgb="FF000000"/>
        <rFont val="Arial"/>
        <family val="2"/>
      </rPr>
      <t xml:space="preserve"> +</t>
    </r>
    <r>
      <rPr>
        <b/>
        <sz val="11"/>
        <color rgb="FF000000"/>
        <rFont val="Arial"/>
        <family val="2"/>
      </rPr>
      <t xml:space="preserve"> Estribo viga Suspensa </t>
    </r>
    <r>
      <rPr>
        <sz val="11"/>
        <color rgb="FF000000"/>
        <rFont val="Arial"/>
        <family val="2"/>
      </rPr>
      <t>07-15 = 2 vigas x 29 estribo x Extensão por estribo 1,06m =61,48m x 0,245kg/m=15,06kg x10%=</t>
    </r>
    <r>
      <rPr>
        <b/>
        <sz val="11"/>
        <color rgb="FF000000"/>
        <rFont val="Arial"/>
        <family val="2"/>
      </rPr>
      <t>16,57KG</t>
    </r>
    <r>
      <rPr>
        <sz val="11"/>
        <color rgb="FF000000"/>
        <rFont val="Arial"/>
        <family val="2"/>
      </rPr>
      <t xml:space="preserve"> +</t>
    </r>
    <r>
      <rPr>
        <b/>
        <sz val="11"/>
        <color rgb="FF000000"/>
        <rFont val="Arial"/>
        <family val="2"/>
      </rPr>
      <t>Estribo viga Suspensa</t>
    </r>
    <r>
      <rPr>
        <sz val="11"/>
        <color rgb="FF000000"/>
        <rFont val="Arial"/>
        <family val="2"/>
      </rPr>
      <t xml:space="preserve">  08-09-13-14 = 4 vigas x 22 estribo x Extensão por estribo 1,06m =93,28m x 0,245kg/m=22,85kg x10%=</t>
    </r>
    <r>
      <rPr>
        <b/>
        <sz val="11"/>
        <color rgb="FF000000"/>
        <rFont val="Arial"/>
        <family val="2"/>
      </rPr>
      <t xml:space="preserve">25,14KG </t>
    </r>
    <r>
      <rPr>
        <sz val="11"/>
        <color rgb="FF000000"/>
        <rFont val="Arial"/>
        <family val="2"/>
      </rPr>
      <t>+</t>
    </r>
    <r>
      <rPr>
        <b/>
        <sz val="11"/>
        <color rgb="FF000000"/>
        <rFont val="Arial"/>
        <family val="2"/>
      </rPr>
      <t xml:space="preserve">Estribo viga Suspensa </t>
    </r>
    <r>
      <rPr>
        <sz val="11"/>
        <color rgb="FF000000"/>
        <rFont val="Arial"/>
        <family val="2"/>
      </rPr>
      <t xml:space="preserve"> 10-11-12 = 3 vigas x 35 estribo x Extensão por estribo 1,06m =111,30m x 0,245kg/m=27,27kg x10%=</t>
    </r>
    <r>
      <rPr>
        <b/>
        <sz val="11"/>
        <color rgb="FF000000"/>
        <rFont val="Arial"/>
        <family val="2"/>
      </rPr>
      <t>29,99KG</t>
    </r>
    <r>
      <rPr>
        <sz val="11"/>
        <color rgb="FF000000"/>
        <rFont val="Arial"/>
        <family val="2"/>
      </rPr>
      <t xml:space="preserve"> +</t>
    </r>
    <r>
      <rPr>
        <b/>
        <sz val="11"/>
        <color rgb="FF000000"/>
        <rFont val="Arial"/>
        <family val="2"/>
      </rPr>
      <t>Estribo viga Suspensa</t>
    </r>
    <r>
      <rPr>
        <sz val="11"/>
        <color rgb="FF000000"/>
        <rFont val="Arial"/>
        <family val="2"/>
      </rPr>
      <t xml:space="preserve"> 02-05 = 2 vigas x 30 estribo x Extensão por estribo 1,06m =63,60m x 0,245kg/m=15,58kg x10%=</t>
    </r>
    <r>
      <rPr>
        <b/>
        <sz val="11"/>
        <color rgb="FF000000"/>
        <rFont val="Arial"/>
        <family val="2"/>
      </rPr>
      <t>17,14KG +</t>
    </r>
    <r>
      <rPr>
        <sz val="11"/>
        <color rgb="FF000000"/>
        <rFont val="Arial"/>
        <family val="2"/>
      </rPr>
      <t xml:space="preserve"> Estribo por pilar P1,P3, P14,P13,P12,P18,P15,P16,P8,P9,P17,P2,P7 E P13 = 14 PILARES X 25 Estribo por pilar x1,06de extensão=371,00 m x 0245kg/m=90,98 x10%=</t>
    </r>
    <r>
      <rPr>
        <b/>
        <sz val="11"/>
        <color rgb="FF000000"/>
        <rFont val="Arial"/>
        <family val="2"/>
      </rPr>
      <t xml:space="preserve">99,98kg   + </t>
    </r>
    <r>
      <rPr>
        <sz val="11"/>
        <color rgb="FF000000"/>
        <rFont val="Arial"/>
        <family val="2"/>
      </rPr>
      <t>Estribo por pilar P4,P5, P6,P10,P11,P19,P20 e P21,= 8 PILARES X 47 Estribo por pilar x1,06de extensão=398,56 m x 0245kg/m=97,65 x10%=</t>
    </r>
    <r>
      <rPr>
        <b/>
        <sz val="11"/>
        <color rgb="FF000000"/>
        <rFont val="Arial"/>
        <family val="2"/>
      </rPr>
      <t>107,41kgTOTAL =523,42KG</t>
    </r>
  </si>
  <si>
    <r>
      <t>Estaca 22 = 3,14 x 0,32²/4 x h 5,00= 0,08m³ x 22 = 1,76</t>
    </r>
    <r>
      <rPr>
        <b/>
        <sz val="10"/>
        <color rgb="FF000000"/>
        <rFont val="Arial"/>
        <family val="2"/>
      </rPr>
      <t>m³</t>
    </r>
    <r>
      <rPr>
        <sz val="10"/>
        <color rgb="FF000000"/>
        <rFont val="Arial"/>
        <family val="2"/>
      </rPr>
      <t xml:space="preserve"> + BLOCO DE COROAMENTO SEÇÃO 0,80 X 0,60 = 0,48M² X 22 = 10,56M² X H 0,60 = </t>
    </r>
    <r>
      <rPr>
        <b/>
        <sz val="10"/>
        <color rgb="FF000000"/>
        <rFont val="Arial"/>
        <family val="2"/>
      </rPr>
      <t>6,34M³ +</t>
    </r>
    <r>
      <rPr>
        <sz val="10"/>
        <color rgb="FF000000"/>
        <rFont val="Arial"/>
        <family val="2"/>
      </rPr>
      <t xml:space="preserve">VIGA Baldrame 13,65M² X 0,40 = </t>
    </r>
    <r>
      <rPr>
        <b/>
        <sz val="10"/>
        <color rgb="FF000000"/>
        <rFont val="Arial"/>
        <family val="2"/>
      </rPr>
      <t>5,46M³ TOTAL 13,56M³</t>
    </r>
  </si>
  <si>
    <t>DISTANCIA DE RUFO73,41M X 10% = 80,75M</t>
  </si>
  <si>
    <r>
      <rPr>
        <sz val="11"/>
        <color rgb="FF000000"/>
        <rFont val="Arial"/>
        <family val="2"/>
      </rPr>
      <t>Bloco de coroamento 0,80 x4 =3,20 M x 0,6 H=1,92M² x</t>
    </r>
    <r>
      <rPr>
        <b/>
        <sz val="11"/>
        <color rgb="FF000000"/>
        <rFont val="Arial"/>
        <family val="2"/>
      </rPr>
      <t xml:space="preserve"> </t>
    </r>
    <r>
      <rPr>
        <sz val="11"/>
        <color rgb="FF000000"/>
        <rFont val="Arial"/>
        <family val="2"/>
      </rPr>
      <t>22 =</t>
    </r>
    <r>
      <rPr>
        <b/>
        <sz val="11"/>
        <color rgb="FF000000"/>
        <rFont val="Arial"/>
        <family val="2"/>
      </rPr>
      <t xml:space="preserve"> 42,24M²</t>
    </r>
    <r>
      <rPr>
        <sz val="11"/>
        <color rgb="FF000000"/>
        <rFont val="Arial"/>
        <family val="2"/>
      </rPr>
      <t xml:space="preserve"> +</t>
    </r>
    <r>
      <rPr>
        <b/>
        <sz val="11"/>
        <color rgb="FF000000"/>
        <rFont val="Arial"/>
        <family val="2"/>
      </rPr>
      <t xml:space="preserve">Viga baldrame </t>
    </r>
    <r>
      <rPr>
        <sz val="11"/>
        <color rgb="FF000000"/>
        <rFont val="Arial"/>
        <family val="2"/>
      </rPr>
      <t>27,30m² x 2 Lados =</t>
    </r>
    <r>
      <rPr>
        <b/>
        <sz val="11"/>
        <color rgb="FF000000"/>
        <rFont val="Arial"/>
        <family val="2"/>
      </rPr>
      <t xml:space="preserve">54,60m² </t>
    </r>
    <r>
      <rPr>
        <sz val="11"/>
        <color rgb="FF000000"/>
        <rFont val="Arial"/>
        <family val="2"/>
      </rPr>
      <t>X 10%</t>
    </r>
    <r>
      <rPr>
        <b/>
        <sz val="11"/>
        <color rgb="FF000000"/>
        <rFont val="Arial"/>
        <family val="2"/>
      </rPr>
      <t xml:space="preserve">                                                        TOTAL = 106,52M²</t>
    </r>
  </si>
  <si>
    <t>2,16</t>
  </si>
  <si>
    <t>82,41</t>
  </si>
  <si>
    <t>96402</t>
  </si>
  <si>
    <t>Comprimento total das valas (195,79m) x 0,40 = 78,36 m²</t>
  </si>
  <si>
    <t>Alvenaria da mureta do campo = 50+30+50+30 =160m x0,20 largura = 32,00 m² x0,50 H= 16,00M³</t>
  </si>
  <si>
    <t>EXECUÇÃO DE PASSEIO (CALÇADA) OU PISO DE CONCRETO COM CONCRETO MOLDADO IN LOCO, USINADO, ACABAMENTO CONVENCIONAL, ESPESSURA 10 CM, ARMADO. AF_07/2016</t>
  </si>
  <si>
    <t>94997</t>
  </si>
  <si>
    <t>Área do campo: 28 x 48 = 1.344,00 m² x0,05m= 67,20m³ + área de calçada = 1064,54 x 0,05 = 53,22 m² = 67,20 + 53,22 = 120,42</t>
  </si>
  <si>
    <t>IPÊ AMARELO (TABEBUIA CHRYSOTRICHA)</t>
  </si>
  <si>
    <t>SIUR-EDIF</t>
  </si>
  <si>
    <r>
      <rPr>
        <b/>
        <sz val="11"/>
        <color rgb="FF000000"/>
        <rFont val="Arial"/>
        <family val="2"/>
      </rPr>
      <t xml:space="preserve"> Pilar</t>
    </r>
    <r>
      <rPr>
        <sz val="11"/>
        <color rgb="FF000000"/>
        <rFont val="Arial"/>
        <family val="2"/>
      </rPr>
      <t xml:space="preserve"> P1,P2,P3,P14,P13,P12,P18,P15,P7,P16,P8,P9,P17,P22=SEÇÃ 0,50 X 3,75 =1,87M² X 2 =3,75M²X 14= 52,5</t>
    </r>
    <r>
      <rPr>
        <b/>
        <sz val="11"/>
        <color rgb="FF000000"/>
        <rFont val="Arial"/>
        <family val="2"/>
      </rPr>
      <t>0 M²</t>
    </r>
    <r>
      <rPr>
        <sz val="11"/>
        <color rgb="FF000000"/>
        <rFont val="Arial"/>
        <family val="2"/>
      </rPr>
      <t xml:space="preserve"> + </t>
    </r>
    <r>
      <rPr>
        <b/>
        <sz val="11"/>
        <color rgb="FF000000"/>
        <rFont val="Arial"/>
        <family val="2"/>
      </rPr>
      <t xml:space="preserve">Pilar </t>
    </r>
    <r>
      <rPr>
        <sz val="11"/>
        <color rgb="FF000000"/>
        <rFont val="Arial"/>
        <family val="2"/>
      </rPr>
      <t xml:space="preserve">P4,P5,P6,P10,P11,P19,P20,P21=SEÇÃO 0,50 X 6,45 = 3,225M³ X2=6,45M²X 8= 51,60M² x 10% </t>
    </r>
    <r>
      <rPr>
        <b/>
        <sz val="11"/>
        <color rgb="FF000000"/>
        <rFont val="Arial"/>
        <family val="2"/>
      </rPr>
      <t>TOTAL = 109,26m²</t>
    </r>
  </si>
  <si>
    <r>
      <t>C1 Caixilho em alumínio basculante em chapa dobrada 1,00 x0,90 =0,90m² X 12=</t>
    </r>
    <r>
      <rPr>
        <b/>
        <sz val="10"/>
        <color rgb="FF000000"/>
        <rFont val="Arial"/>
        <family val="2"/>
      </rPr>
      <t xml:space="preserve">10,8M² </t>
    </r>
    <r>
      <rPr>
        <sz val="10"/>
        <color rgb="FF000000"/>
        <rFont val="Arial"/>
        <family val="2"/>
      </rPr>
      <t>+ C2 Caixilho em alumínio basculante em chapa dobrada 1,00 x0,80 =0,80m² X 08=6,4</t>
    </r>
    <r>
      <rPr>
        <b/>
        <sz val="10"/>
        <color rgb="FF000000"/>
        <rFont val="Arial"/>
        <family val="2"/>
      </rPr>
      <t xml:space="preserve">M² </t>
    </r>
    <r>
      <rPr>
        <sz val="10"/>
        <color rgb="FF000000"/>
        <rFont val="Arial"/>
        <family val="2"/>
      </rPr>
      <t>TOTAL 17,20M²</t>
    </r>
  </si>
  <si>
    <t>P1 Porta em madeira 0,90 x2,10 = 8 UNIDADES</t>
  </si>
  <si>
    <t xml:space="preserve">Quantidade 8 unid </t>
  </si>
  <si>
    <t>49.12.030</t>
  </si>
  <si>
    <t>Quantidade 12 unid</t>
  </si>
  <si>
    <t>Quantidade 08 unid</t>
  </si>
  <si>
    <r>
      <t>Divisória em granilite</t>
    </r>
    <r>
      <rPr>
        <b/>
        <sz val="10"/>
        <color rgb="FF000000"/>
        <rFont val="Arial"/>
        <family val="2"/>
      </rPr>
      <t xml:space="preserve"> 2,65</t>
    </r>
    <r>
      <rPr>
        <sz val="10"/>
        <color rgb="FF000000"/>
        <rFont val="Arial"/>
        <family val="2"/>
      </rPr>
      <t xml:space="preserve">m² x14 = 32,76m² </t>
    </r>
  </si>
  <si>
    <t xml:space="preserve">Reboco Interna  584,41m² </t>
  </si>
  <si>
    <t xml:space="preserve">Quantidade 10 unid </t>
  </si>
  <si>
    <r>
      <t xml:space="preserve">Quantidade de portas 6 unidade x 1,40  = 8,40 m x10% =9,24 m+ Janelas verga   20,22 m x contra verga 2 =40,44m x 10% =44,48m </t>
    </r>
    <r>
      <rPr>
        <b/>
        <sz val="10"/>
        <rFont val="Arial"/>
        <family val="2"/>
      </rPr>
      <t>TOTAL 52,88M</t>
    </r>
  </si>
  <si>
    <t>Quantidade 0 unid</t>
  </si>
  <si>
    <t>11.20.050</t>
  </si>
  <si>
    <t>Corte de junta de dilatação, com serra de disco diamantado para pisos</t>
  </si>
  <si>
    <t>01.17.071</t>
  </si>
  <si>
    <t>1.15</t>
  </si>
  <si>
    <t>Projeto executivo de instalações hidráulicas em formato A1</t>
  </si>
  <si>
    <t>UM</t>
  </si>
  <si>
    <t>01 projeto para água fria e 01 para esgfoto sanitário</t>
  </si>
  <si>
    <t>Quantidade 2 projeto para drenagem + 2 Para Pavimentação + 3 para estutura e fundação do Vestiario</t>
  </si>
  <si>
    <t>15.01.320</t>
  </si>
  <si>
    <t>Estrutura em terças para telhas perfil e material qualquer, exceto barro</t>
  </si>
  <si>
    <t>Carapicuíba, 07/02/2022</t>
  </si>
  <si>
    <t>Escavação 195,79(0,40 m largura da vala x 0,40 m altura média da vala = 31,32m³</t>
  </si>
  <si>
    <t>Escavação 195,79 x 0,40 = 78,31</t>
  </si>
  <si>
    <r>
      <t xml:space="preserve">Alvenaria da mureta do campo = 50+30+50+30 =1,60m x0,20 largura = 32,00 m² x0,50 H= 16,00M³+ Poste metalico 3,14 x 0,07² %4=0,0038465 x 4 h= 0,015386 x 54 =0,83m³ + tela do alambrado 50+30+50+30 =160,00 m x h 4= 640,00 m² * 3,1415 * 0,01²/4 </t>
    </r>
    <r>
      <rPr>
        <b/>
        <sz val="10"/>
        <color theme="1"/>
        <rFont val="Arial"/>
        <family val="2"/>
      </rPr>
      <t>Total = 16,83m³</t>
    </r>
    <r>
      <rPr>
        <sz val="10"/>
        <color theme="1"/>
        <rFont val="Arial"/>
        <family val="2"/>
      </rPr>
      <t>X 5,6 KM=94,24M³XKM</t>
    </r>
  </si>
  <si>
    <t xml:space="preserve">     CAMPO DO BAHIA       CDHU 184 / SINAPI 11/2021 SIURB INFRA 01/2021</t>
  </si>
  <si>
    <t xml:space="preserve">               CAMPO DO BAHIA     CDHU 184 / SINAPI 11/2021 SIURB INFRA 07/2021</t>
  </si>
  <si>
    <t xml:space="preserve">     CAMPO DO BAHIA          CDHU 184 / SINAPI 07/2021 SIURB INFRA 07/2021</t>
  </si>
  <si>
    <t>BDI 24,23%</t>
  </si>
</sst>
</file>

<file path=xl/styles.xml><?xml version="1.0" encoding="utf-8"?>
<styleSheet xmlns="http://schemas.openxmlformats.org/spreadsheetml/2006/main">
  <numFmts count="24">
    <numFmt numFmtId="44" formatCode="_-&quot;R$&quot;\ * #,##0.00_-;\-&quot;R$&quot;\ * #,##0.00_-;_-&quot;R$&quot;\ * &quot;-&quot;??_-;_-@_-"/>
    <numFmt numFmtId="43" formatCode="_-* #,##0.00_-;\-* #,##0.00_-;_-* &quot;-&quot;??_-;_-@_-"/>
    <numFmt numFmtId="164" formatCode="_(* #,##0_);_(* \(#,##0\);_(* &quot;-&quot;_);_(@_)"/>
    <numFmt numFmtId="165" formatCode="_(* #,##0.00_);_(* \(#,##0.00\);_(* &quot;-&quot;??_);_(@_)"/>
    <numFmt numFmtId="166" formatCode="_-&quot;R$&quot;* #,##0.00_-;\-&quot;R$&quot;* #,##0.00_-;_-&quot;R$&quot;* &quot;-&quot;??_-;_-@_-"/>
    <numFmt numFmtId="167" formatCode="#,##0.00&quot; &quot;;&quot;(&quot;#,##0.00&quot;)&quot;;&quot;-&quot;#&quot; &quot;;&quot; &quot;@&quot; &quot;"/>
    <numFmt numFmtId="168" formatCode="_-* #,##0.00\ _€_-;\-* #,##0.00\ _€_-;_-* &quot;-&quot;??\ _€_-;_-@_-"/>
    <numFmt numFmtId="169" formatCode="#\,##0."/>
    <numFmt numFmtId="170" formatCode="_(&quot;$&quot;* #,##0_);_(&quot;$&quot;* \(#,##0\);_(&quot;$&quot;* &quot;-&quot;_);_(@_)"/>
    <numFmt numFmtId="171" formatCode="_(&quot;$&quot;* #,##0.00_);_(&quot;$&quot;* \(#,##0.00\);_(&quot;$&quot;* &quot;-&quot;??_);_(@_)"/>
    <numFmt numFmtId="172" formatCode="\$#."/>
    <numFmt numFmtId="173" formatCode="#,##0.00&quot; &quot;;&quot; (&quot;#,##0.00&quot;)&quot;;&quot; -&quot;#&quot; &quot;;@&quot; &quot;"/>
    <numFmt numFmtId="174" formatCode="#,##0.00&quot; &quot;;&quot;-&quot;#,##0.00&quot; &quot;;&quot; -&quot;#&quot; &quot;;@&quot; &quot;"/>
    <numFmt numFmtId="175" formatCode="#.00"/>
    <numFmt numFmtId="176" formatCode="0.00_)"/>
    <numFmt numFmtId="177" formatCode="%#.00"/>
    <numFmt numFmtId="178" formatCode="#\,##0.00"/>
    <numFmt numFmtId="179" formatCode="[$R$-416]&quot; &quot;#,##0.00;[Red]&quot;-&quot;[$R$-416]&quot; &quot;#,##0.00"/>
    <numFmt numFmtId="180" formatCode="#,"/>
    <numFmt numFmtId="181" formatCode="_(* #,##0.00_);_(* \(#,##0.00\);_(* \-??_);_(@_)"/>
    <numFmt numFmtId="182" formatCode="00\-00\-00"/>
    <numFmt numFmtId="183" formatCode="&quot;R$&quot;\ #,##0.00"/>
    <numFmt numFmtId="184" formatCode="_-* #,##0.00_-;\-* #,##0.00_-;_-* &quot;-&quot;??_-;_-@"/>
    <numFmt numFmtId="185" formatCode="_-&quot;R$ &quot;* #,##0.00_-;&quot;-R$ &quot;* #,##0.00_-;_-&quot;R$ &quot;* \-??_-;_-@_-"/>
  </numFmts>
  <fonts count="77">
    <font>
      <sz val="11"/>
      <color rgb="FF000000"/>
      <name val="Arial"/>
      <family val="2"/>
    </font>
    <font>
      <sz val="11"/>
      <color theme="1"/>
      <name val="Calibri"/>
      <family val="2"/>
      <scheme val="minor"/>
    </font>
    <font>
      <sz val="11"/>
      <color theme="1"/>
      <name val="Calibri"/>
      <family val="2"/>
      <scheme val="minor"/>
    </font>
    <font>
      <sz val="11"/>
      <color rgb="FF000000"/>
      <name val="Arial"/>
      <family val="2"/>
    </font>
    <font>
      <b/>
      <sz val="10"/>
      <color rgb="FF000000"/>
      <name val="Arial"/>
      <family val="2"/>
    </font>
    <font>
      <sz val="10"/>
      <color rgb="FFFFFFFF"/>
      <name val="Arial"/>
      <family val="2"/>
    </font>
    <font>
      <sz val="10"/>
      <color rgb="FFCC0000"/>
      <name val="Arial"/>
      <family val="2"/>
    </font>
    <font>
      <sz val="11"/>
      <color rgb="FFFFFFFF"/>
      <name val="Arial"/>
      <family val="2"/>
    </font>
    <font>
      <b/>
      <sz val="10"/>
      <color rgb="FFFFFFFF"/>
      <name val="Arial"/>
      <family val="2"/>
    </font>
    <font>
      <i/>
      <sz val="10"/>
      <color rgb="FF808080"/>
      <name val="Arial"/>
      <family val="2"/>
    </font>
    <font>
      <sz val="10"/>
      <color rgb="FF006600"/>
      <name val="Arial"/>
      <family val="2"/>
    </font>
    <font>
      <b/>
      <sz val="24"/>
      <color rgb="FF000000"/>
      <name val="Arial"/>
      <family val="2"/>
    </font>
    <font>
      <sz val="18"/>
      <color rgb="FF000000"/>
      <name val="Arial"/>
      <family val="2"/>
    </font>
    <font>
      <sz val="12"/>
      <color rgb="FF000000"/>
      <name val="Arial"/>
      <family val="2"/>
    </font>
    <font>
      <sz val="10"/>
      <color rgb="FF996600"/>
      <name val="Arial"/>
      <family val="2"/>
    </font>
    <font>
      <sz val="10"/>
      <color rgb="FF333333"/>
      <name val="Arial"/>
      <family val="2"/>
    </font>
    <font>
      <sz val="10"/>
      <color rgb="FF000000"/>
      <name val="Arial"/>
      <family val="2"/>
    </font>
    <font>
      <sz val="10"/>
      <color rgb="FF000000"/>
      <name val="Arial1"/>
    </font>
    <font>
      <sz val="11"/>
      <color indexed="8"/>
      <name val="Calibri"/>
      <family val="2"/>
      <scheme val="minor"/>
    </font>
    <font>
      <sz val="10"/>
      <name val="Arial"/>
      <family val="2"/>
    </font>
    <font>
      <sz val="11"/>
      <color indexed="8"/>
      <name val="Arial"/>
      <family val="2"/>
    </font>
    <font>
      <b/>
      <sz val="10"/>
      <name val="Arial"/>
      <family val="2"/>
    </font>
    <font>
      <sz val="12"/>
      <color theme="1"/>
      <name val="Arial"/>
      <family val="2"/>
    </font>
    <font>
      <sz val="10"/>
      <color theme="1"/>
      <name val="Arial"/>
      <family val="2"/>
    </font>
    <font>
      <sz val="12"/>
      <name val="Arial"/>
      <family val="2"/>
    </font>
    <font>
      <sz val="14"/>
      <color theme="1"/>
      <name val="Arial"/>
      <family val="2"/>
    </font>
    <font>
      <sz val="10"/>
      <color indexed="8"/>
      <name val="MS Sans Serif"/>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
      <color indexed="8"/>
      <name val="Courier"/>
      <family val="3"/>
    </font>
    <font>
      <sz val="11"/>
      <color indexed="62"/>
      <name val="Calibri"/>
      <family val="2"/>
    </font>
    <font>
      <sz val="11"/>
      <color rgb="FF000000"/>
      <name val="Calibri"/>
      <family val="2"/>
    </font>
    <font>
      <u/>
      <sz val="6"/>
      <color indexed="36"/>
      <name val="MS Sans Serif"/>
      <family val="2"/>
    </font>
    <font>
      <sz val="8"/>
      <name val="Arial"/>
      <family val="2"/>
    </font>
    <font>
      <b/>
      <i/>
      <sz val="16"/>
      <color rgb="FF000000"/>
      <name val="Arial"/>
      <family val="2"/>
    </font>
    <font>
      <u/>
      <sz val="11"/>
      <color indexed="12"/>
      <name val="Arial"/>
      <family val="2"/>
    </font>
    <font>
      <sz val="11"/>
      <color indexed="20"/>
      <name val="Calibri"/>
      <family val="2"/>
    </font>
    <font>
      <sz val="10"/>
      <name val="Courier"/>
      <family val="3"/>
    </font>
    <font>
      <sz val="12"/>
      <name val="Times New Roman"/>
      <family val="1"/>
    </font>
    <font>
      <sz val="11"/>
      <color indexed="60"/>
      <name val="Calibri"/>
      <family val="2"/>
    </font>
    <font>
      <b/>
      <i/>
      <sz val="16"/>
      <name val="Helv"/>
    </font>
    <font>
      <sz val="10"/>
      <name val="Times New Roman"/>
      <family val="1"/>
    </font>
    <font>
      <sz val="10"/>
      <name val="MS Sans Serif"/>
      <family val="2"/>
    </font>
    <font>
      <sz val="10"/>
      <color indexed="8"/>
      <name val="Arial"/>
      <family val="2"/>
    </font>
    <font>
      <b/>
      <sz val="14"/>
      <name val="Arial"/>
      <family val="2"/>
    </font>
    <font>
      <b/>
      <i/>
      <u/>
      <sz val="11"/>
      <color rgb="FF000000"/>
      <name val="Arial"/>
      <family val="2"/>
    </font>
    <font>
      <b/>
      <sz val="11"/>
      <color indexed="63"/>
      <name val="Calibri"/>
      <family val="2"/>
    </font>
    <font>
      <sz val="1"/>
      <color indexed="18"/>
      <name val="Courier"/>
      <family val="3"/>
    </font>
    <font>
      <sz val="11"/>
      <color indexed="10"/>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b/>
      <sz val="1"/>
      <color indexed="8"/>
      <name val="Courier"/>
      <family val="3"/>
    </font>
    <font>
      <sz val="11"/>
      <color rgb="FF000000"/>
      <name val="Arial"/>
      <family val="2"/>
      <charset val="1"/>
    </font>
    <font>
      <b/>
      <sz val="14"/>
      <color rgb="FF000000"/>
      <name val="Arial"/>
      <family val="2"/>
      <charset val="1"/>
    </font>
    <font>
      <sz val="8"/>
      <color rgb="FF000000"/>
      <name val="Arial"/>
      <family val="2"/>
      <charset val="1"/>
    </font>
    <font>
      <b/>
      <sz val="12"/>
      <color rgb="FF000000"/>
      <name val="Arial"/>
      <family val="2"/>
      <charset val="1"/>
    </font>
    <font>
      <b/>
      <sz val="11"/>
      <color rgb="FF000000"/>
      <name val="Arial"/>
      <family val="2"/>
    </font>
    <font>
      <sz val="10"/>
      <color rgb="FFFF0000"/>
      <name val="Arial"/>
      <family val="2"/>
    </font>
    <font>
      <u/>
      <sz val="11"/>
      <color rgb="FF000000"/>
      <name val="Arial"/>
      <family val="2"/>
    </font>
    <font>
      <u/>
      <sz val="10"/>
      <color rgb="FF000000"/>
      <name val="Arial"/>
      <family val="2"/>
    </font>
    <font>
      <sz val="11"/>
      <color theme="1"/>
      <name val="Calibri"/>
      <family val="2"/>
    </font>
    <font>
      <sz val="11"/>
      <color theme="1"/>
      <name val="Calibri"/>
      <family val="2"/>
    </font>
    <font>
      <sz val="10"/>
      <color theme="1"/>
      <name val="Calibri"/>
      <family val="2"/>
    </font>
    <font>
      <sz val="9"/>
      <color theme="1"/>
      <name val="Calibri"/>
      <family val="2"/>
    </font>
    <font>
      <sz val="11"/>
      <name val="Calibri"/>
      <family val="2"/>
    </font>
    <font>
      <sz val="10"/>
      <name val="Calibri"/>
      <family val="2"/>
    </font>
    <font>
      <b/>
      <sz val="11"/>
      <color theme="1"/>
      <name val="Calibri"/>
      <family val="2"/>
    </font>
    <font>
      <sz val="11"/>
      <name val="Arial"/>
      <family val="2"/>
    </font>
    <font>
      <sz val="11"/>
      <color rgb="FF000000"/>
      <name val="Calibri"/>
      <family val="2"/>
      <scheme val="minor"/>
    </font>
    <font>
      <sz val="8"/>
      <color indexed="8"/>
      <name val="Times New Roman"/>
      <family val="1"/>
    </font>
    <font>
      <b/>
      <sz val="10"/>
      <color theme="1"/>
      <name val="Arial"/>
      <family val="2"/>
    </font>
  </fonts>
  <fills count="45">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rgb="FFBFBFBF"/>
        <bgColor rgb="FFBFBFBF"/>
      </patternFill>
    </fill>
    <fill>
      <patternFill patternType="solid">
        <fgColor rgb="FFC0C0C0"/>
        <bgColor rgb="FFC0C0C0"/>
      </patternFill>
    </fill>
    <fill>
      <patternFill patternType="solid">
        <fgColor rgb="FFFFFFFF"/>
        <bgColor rgb="FFFFFFFF"/>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indexed="22"/>
        <bgColor indexed="64"/>
      </patternFill>
    </fill>
    <fill>
      <patternFill patternType="solid">
        <fgColor indexed="31"/>
        <bgColor indexed="41"/>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2"/>
      </patternFill>
    </fill>
    <fill>
      <patternFill patternType="solid">
        <fgColor indexed="47"/>
        <bgColor indexed="4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41"/>
      </patternFill>
    </fill>
    <fill>
      <patternFill patternType="solid">
        <fgColor indexed="55"/>
        <bgColor indexed="23"/>
      </patternFill>
    </fill>
    <fill>
      <patternFill patternType="solid">
        <fgColor indexed="52"/>
        <bgColor indexed="64"/>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6"/>
        <bgColor indexed="64"/>
      </patternFill>
    </fill>
    <fill>
      <patternFill patternType="solid">
        <fgColor indexed="43"/>
        <bgColor indexed="26"/>
      </patternFill>
    </fill>
    <fill>
      <patternFill patternType="solid">
        <fgColor indexed="26"/>
        <bgColor indexed="9"/>
      </patternFill>
    </fill>
    <fill>
      <patternFill patternType="solid">
        <fgColor theme="0"/>
        <bgColor rgb="FFC0C0C0"/>
      </patternFill>
    </fill>
    <fill>
      <patternFill patternType="solid">
        <fgColor rgb="FF92D050"/>
        <bgColor indexed="64"/>
      </patternFill>
    </fill>
    <fill>
      <patternFill patternType="solid">
        <fgColor rgb="FFFF0000"/>
        <bgColor indexed="64"/>
      </patternFill>
    </fill>
    <fill>
      <patternFill patternType="solid">
        <fgColor theme="0"/>
        <bgColor theme="0"/>
      </patternFill>
    </fill>
  </fills>
  <borders count="62">
    <border>
      <left/>
      <right/>
      <top/>
      <bottom/>
      <diagonal/>
    </border>
    <border>
      <left style="thin">
        <color rgb="FF808080"/>
      </left>
      <right style="thin">
        <color rgb="FF808080"/>
      </right>
      <top style="thin">
        <color rgb="FF808080"/>
      </top>
      <bottom style="thin">
        <color rgb="FF808080"/>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rgb="FF000000"/>
      </bottom>
      <diagonal/>
    </border>
    <border>
      <left style="thin">
        <color indexed="64"/>
      </left>
      <right style="thin">
        <color indexed="64"/>
      </right>
      <top/>
      <bottom style="thin">
        <color rgb="FF000000"/>
      </bottom>
      <diagonal/>
    </border>
    <border>
      <left style="medium">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auto="1"/>
      </left>
      <right/>
      <top style="thin">
        <color auto="1"/>
      </top>
      <bottom/>
      <diagonal/>
    </border>
    <border>
      <left style="thin">
        <color indexed="64"/>
      </left>
      <right style="medium">
        <color indexed="64"/>
      </right>
      <top style="thin">
        <color rgb="FF000000"/>
      </top>
      <bottom style="thin">
        <color rgb="FF000000"/>
      </bottom>
      <diagonal/>
    </border>
    <border>
      <left style="medium">
        <color indexed="64"/>
      </left>
      <right style="thin">
        <color indexed="64"/>
      </right>
      <top style="thin">
        <color rgb="FF000000"/>
      </top>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rgb="FF000000"/>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style="thin">
        <color indexed="64"/>
      </left>
      <right style="medium">
        <color indexed="64"/>
      </right>
      <top/>
      <bottom style="thin">
        <color rgb="FF000000"/>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indexed="64"/>
      </left>
      <right style="medium">
        <color indexed="64"/>
      </right>
      <top style="thin">
        <color indexed="64"/>
      </top>
      <bottom/>
      <diagonal/>
    </border>
    <border>
      <left style="medium">
        <color indexed="64"/>
      </left>
      <right/>
      <top style="thin">
        <color rgb="FF000000"/>
      </top>
      <bottom style="thin">
        <color rgb="FF000000"/>
      </bottom>
      <diagonal/>
    </border>
    <border>
      <left style="thin">
        <color indexed="64"/>
      </left>
      <right/>
      <top style="medium">
        <color indexed="64"/>
      </top>
      <bottom/>
      <diagonal/>
    </border>
    <border>
      <left style="thin">
        <color indexed="64"/>
      </left>
      <right/>
      <top style="thin">
        <color rgb="FF000000"/>
      </top>
      <bottom style="thin">
        <color rgb="FF000000"/>
      </bottom>
      <diagonal/>
    </border>
  </borders>
  <cellStyleXfs count="7668">
    <xf numFmtId="0" fontId="0" fillId="0" borderId="0"/>
    <xf numFmtId="0" fontId="4" fillId="0" borderId="0" applyNumberFormat="0" applyBorder="0" applyProtection="0"/>
    <xf numFmtId="0" fontId="5" fillId="2" borderId="0" applyNumberFormat="0" applyBorder="0" applyProtection="0"/>
    <xf numFmtId="0" fontId="5" fillId="3" borderId="0" applyNumberFormat="0" applyBorder="0" applyProtection="0"/>
    <xf numFmtId="0" fontId="4" fillId="4" borderId="0" applyNumberFormat="0" applyBorder="0" applyProtection="0"/>
    <xf numFmtId="0" fontId="6" fillId="5" borderId="0" applyNumberFormat="0" applyBorder="0" applyProtection="0"/>
    <xf numFmtId="0" fontId="7" fillId="0" borderId="0" applyNumberFormat="0" applyBorder="0" applyAlignment="0" applyProtection="0"/>
    <xf numFmtId="0" fontId="7" fillId="0" borderId="0" applyNumberFormat="0" applyBorder="0" applyProtection="0"/>
    <xf numFmtId="0" fontId="8" fillId="6" borderId="0" applyNumberFormat="0" applyBorder="0" applyProtection="0"/>
    <xf numFmtId="167" fontId="3" fillId="0" borderId="0" applyFont="0" applyBorder="0" applyProtection="0"/>
    <xf numFmtId="0" fontId="3" fillId="0" borderId="0" applyNumberFormat="0" applyFont="0" applyBorder="0" applyProtection="0"/>
    <xf numFmtId="9" fontId="3" fillId="0" borderId="0" applyFont="0" applyBorder="0" applyProtection="0"/>
    <xf numFmtId="0" fontId="9" fillId="0" borderId="0" applyNumberFormat="0" applyBorder="0" applyProtection="0"/>
    <xf numFmtId="0" fontId="10" fillId="7" borderId="0" applyNumberFormat="0" applyBorder="0" applyProtection="0"/>
    <xf numFmtId="0" fontId="11" fillId="0" borderId="0" applyNumberFormat="0" applyBorder="0" applyProtection="0"/>
    <xf numFmtId="0" fontId="12" fillId="0" borderId="0" applyNumberFormat="0" applyBorder="0" applyProtection="0"/>
    <xf numFmtId="0" fontId="13" fillId="0" borderId="0" applyNumberFormat="0" applyBorder="0" applyProtection="0"/>
    <xf numFmtId="0" fontId="14" fillId="8" borderId="0" applyNumberFormat="0" applyBorder="0" applyProtection="0"/>
    <xf numFmtId="0" fontId="15" fillId="8" borderId="1" applyNumberFormat="0" applyProtection="0"/>
    <xf numFmtId="0" fontId="3" fillId="0" borderId="0" applyNumberFormat="0" applyFont="0" applyBorder="0" applyProtection="0"/>
    <xf numFmtId="0" fontId="3" fillId="0" borderId="0" applyNumberFormat="0" applyFont="0" applyBorder="0" applyProtection="0"/>
    <xf numFmtId="0" fontId="6" fillId="0" borderId="0" applyNumberFormat="0" applyBorder="0" applyProtection="0"/>
    <xf numFmtId="0" fontId="18" fillId="0" borderId="0"/>
    <xf numFmtId="43" fontId="18" fillId="0" borderId="0" applyFont="0" applyFill="0" applyBorder="0" applyAlignment="0" applyProtection="0"/>
    <xf numFmtId="44" fontId="2" fillId="0" borderId="0" applyFont="0" applyFill="0" applyBorder="0" applyAlignment="0" applyProtection="0"/>
    <xf numFmtId="0" fontId="19" fillId="0" borderId="0"/>
    <xf numFmtId="44" fontId="3" fillId="0" borderId="0" applyFont="0" applyFill="0" applyBorder="0" applyAlignment="0" applyProtection="0"/>
    <xf numFmtId="44" fontId="20" fillId="0" borderId="0" applyFont="0" applyFill="0" applyBorder="0" applyAlignment="0" applyProtection="0"/>
    <xf numFmtId="0" fontId="19" fillId="0" borderId="0"/>
    <xf numFmtId="165" fontId="19" fillId="0" borderId="0" applyFont="0" applyFill="0" applyBorder="0" applyAlignment="0" applyProtection="0"/>
    <xf numFmtId="9" fontId="19" fillId="0" borderId="0" applyFont="0" applyFill="0" applyBorder="0" applyAlignment="0" applyProtection="0"/>
    <xf numFmtId="165" fontId="20" fillId="0" borderId="0" applyFont="0" applyFill="0" applyBorder="0" applyAlignment="0" applyProtection="0"/>
    <xf numFmtId="0" fontId="26" fillId="0" borderId="0"/>
    <xf numFmtId="0" fontId="17" fillId="0" borderId="0" applyNumberFormat="0" applyBorder="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27" fillId="20" borderId="0" applyNumberFormat="0" applyBorder="0" applyAlignment="0" applyProtection="0"/>
    <xf numFmtId="0" fontId="27" fillId="23" borderId="0" applyNumberFormat="0" applyBorder="0" applyAlignment="0" applyProtection="0"/>
    <xf numFmtId="0" fontId="27" fillId="26" borderId="0" applyNumberFormat="0" applyBorder="0" applyAlignment="0" applyProtection="0"/>
    <xf numFmtId="0" fontId="28" fillId="27" borderId="0" applyNumberFormat="0" applyBorder="0" applyAlignment="0" applyProtection="0"/>
    <xf numFmtId="0" fontId="28" fillId="24" borderId="0" applyNumberFormat="0" applyBorder="0" applyAlignment="0" applyProtection="0"/>
    <xf numFmtId="0" fontId="28" fillId="25" borderId="0" applyNumberFormat="0" applyBorder="0" applyAlignment="0" applyProtection="0"/>
    <xf numFmtId="0" fontId="28" fillId="28" borderId="0" applyNumberFormat="0" applyBorder="0" applyAlignment="0" applyProtection="0"/>
    <xf numFmtId="0" fontId="28" fillId="29" borderId="0" applyNumberFormat="0" applyBorder="0" applyAlignment="0" applyProtection="0"/>
    <xf numFmtId="0" fontId="28" fillId="30" borderId="0" applyNumberFormat="0" applyBorder="0" applyAlignment="0" applyProtection="0"/>
    <xf numFmtId="0" fontId="17" fillId="0" borderId="0" applyNumberFormat="0" applyBorder="0" applyProtection="0"/>
    <xf numFmtId="0" fontId="29" fillId="19" borderId="0" applyNumberFormat="0" applyBorder="0" applyAlignment="0" applyProtection="0"/>
    <xf numFmtId="0" fontId="30" fillId="31" borderId="29" applyNumberFormat="0" applyAlignment="0" applyProtection="0"/>
    <xf numFmtId="0" fontId="31" fillId="32" borderId="30" applyNumberFormat="0" applyAlignment="0" applyProtection="0"/>
    <xf numFmtId="0" fontId="32" fillId="0" borderId="31" applyNumberFormat="0" applyFill="0" applyAlignment="0" applyProtection="0"/>
    <xf numFmtId="168" fontId="19" fillId="0" borderId="0" applyFont="0" applyFill="0" applyBorder="0" applyAlignment="0" applyProtection="0"/>
    <xf numFmtId="169" fontId="33" fillId="0" borderId="0">
      <protection locked="0"/>
    </xf>
    <xf numFmtId="0" fontId="21" fillId="33" borderId="28" applyFill="0" applyBorder="0" applyAlignment="0" applyProtection="0">
      <alignment vertical="center"/>
      <protection locked="0"/>
    </xf>
    <xf numFmtId="170" fontId="19" fillId="0" borderId="0" applyFont="0" applyFill="0" applyBorder="0" applyAlignment="0" applyProtection="0"/>
    <xf numFmtId="171" fontId="19" fillId="0" borderId="0" applyFont="0" applyFill="0" applyBorder="0" applyAlignment="0" applyProtection="0"/>
    <xf numFmtId="172" fontId="33" fillId="0" borderId="0">
      <protection locked="0"/>
    </xf>
    <xf numFmtId="0" fontId="33" fillId="0" borderId="0">
      <protection locked="0"/>
    </xf>
    <xf numFmtId="0" fontId="33" fillId="0" borderId="0">
      <protection locked="0"/>
    </xf>
    <xf numFmtId="0" fontId="28" fillId="34" borderId="0" applyNumberFormat="0" applyBorder="0" applyAlignment="0" applyProtection="0"/>
    <xf numFmtId="0" fontId="28" fillId="35" borderId="0" applyNumberFormat="0" applyBorder="0" applyAlignment="0" applyProtection="0"/>
    <xf numFmtId="0" fontId="28" fillId="36" borderId="0" applyNumberFormat="0" applyBorder="0" applyAlignment="0" applyProtection="0"/>
    <xf numFmtId="0" fontId="28" fillId="28" borderId="0" applyNumberFormat="0" applyBorder="0" applyAlignment="0" applyProtection="0"/>
    <xf numFmtId="0" fontId="28" fillId="29" borderId="0" applyNumberFormat="0" applyBorder="0" applyAlignment="0" applyProtection="0"/>
    <xf numFmtId="0" fontId="28" fillId="37" borderId="0" applyNumberFormat="0" applyBorder="0" applyAlignment="0" applyProtection="0"/>
    <xf numFmtId="0" fontId="34" fillId="22" borderId="29" applyNumberFormat="0" applyAlignment="0" applyProtection="0"/>
    <xf numFmtId="173" fontId="17" fillId="0" borderId="0" applyBorder="0" applyProtection="0"/>
    <xf numFmtId="173" fontId="17" fillId="0" borderId="0" applyBorder="0" applyProtection="0"/>
    <xf numFmtId="0" fontId="35" fillId="0" borderId="0" applyNumberFormat="0" applyBorder="0" applyProtection="0"/>
    <xf numFmtId="0" fontId="17" fillId="0" borderId="0" applyNumberFormat="0" applyBorder="0" applyProtection="0"/>
    <xf numFmtId="0" fontId="35" fillId="0" borderId="0" applyNumberFormat="0" applyBorder="0" applyProtection="0"/>
    <xf numFmtId="0" fontId="27" fillId="0" borderId="0"/>
    <xf numFmtId="174" fontId="35" fillId="0" borderId="0" applyBorder="0" applyProtection="0"/>
    <xf numFmtId="175" fontId="33" fillId="0" borderId="0">
      <protection locked="0"/>
    </xf>
    <xf numFmtId="175" fontId="33" fillId="0" borderId="0">
      <protection locked="0"/>
    </xf>
    <xf numFmtId="0" fontId="36" fillId="0" borderId="0" applyNumberFormat="0" applyFill="0" applyBorder="0" applyAlignment="0" applyProtection="0">
      <alignment vertical="top"/>
      <protection locked="0"/>
    </xf>
    <xf numFmtId="38" fontId="37" fillId="16" borderId="0" applyNumberFormat="0" applyBorder="0" applyAlignment="0" applyProtection="0"/>
    <xf numFmtId="0" fontId="38" fillId="0" borderId="0" applyNumberFormat="0" applyBorder="0" applyProtection="0">
      <alignment horizontal="center"/>
    </xf>
    <xf numFmtId="0" fontId="38" fillId="0" borderId="0" applyNumberFormat="0" applyBorder="0" applyProtection="0">
      <alignment horizontal="center" textRotation="90"/>
    </xf>
    <xf numFmtId="0" fontId="39" fillId="0" borderId="0" applyNumberFormat="0" applyFill="0" applyBorder="0" applyAlignment="0" applyProtection="0">
      <alignment vertical="top"/>
      <protection locked="0"/>
    </xf>
    <xf numFmtId="0" fontId="40" fillId="18" borderId="0" applyNumberFormat="0" applyBorder="0" applyAlignment="0" applyProtection="0"/>
    <xf numFmtId="0" fontId="41" fillId="0" borderId="0"/>
    <xf numFmtId="10" fontId="37" fillId="38" borderId="2" applyNumberFormat="0" applyBorder="0" applyAlignment="0" applyProtection="0"/>
    <xf numFmtId="0" fontId="19" fillId="0" borderId="0">
      <alignment horizontal="centerContinuous" vertical="justify"/>
    </xf>
    <xf numFmtId="0" fontId="19" fillId="0" borderId="0">
      <alignment horizontal="centerContinuous" vertical="justify"/>
    </xf>
    <xf numFmtId="0" fontId="19" fillId="0" borderId="0">
      <alignment horizontal="centerContinuous" vertical="justify"/>
    </xf>
    <xf numFmtId="0" fontId="19" fillId="0" borderId="0">
      <alignment horizontal="centerContinuous" vertical="justify"/>
    </xf>
    <xf numFmtId="0" fontId="19" fillId="0" borderId="0">
      <alignment horizontal="centerContinuous" vertical="justify"/>
    </xf>
    <xf numFmtId="0" fontId="42" fillId="0" borderId="0" applyAlignment="0">
      <alignment horizontal="center"/>
    </xf>
    <xf numFmtId="0" fontId="43" fillId="39" borderId="0" applyNumberFormat="0" applyBorder="0" applyAlignment="0" applyProtection="0"/>
    <xf numFmtId="176" fontId="44"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45" fillId="0" borderId="0"/>
    <xf numFmtId="0" fontId="45"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4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4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3" fillId="0" borderId="0"/>
    <xf numFmtId="0" fontId="19" fillId="0" borderId="0"/>
    <xf numFmtId="0" fontId="19" fillId="0" borderId="0"/>
    <xf numFmtId="0" fontId="3" fillId="0" borderId="0"/>
    <xf numFmtId="0" fontId="19" fillId="0" borderId="0"/>
    <xf numFmtId="0" fontId="4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7" fillId="0" borderId="0"/>
    <xf numFmtId="0" fontId="19" fillId="0" borderId="0"/>
    <xf numFmtId="0" fontId="19"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9" fillId="0" borderId="0"/>
    <xf numFmtId="0" fontId="3" fillId="0" borderId="0"/>
    <xf numFmtId="0" fontId="19"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48" fillId="0" borderId="0">
      <alignment horizontal="left" vertical="center" indent="12"/>
    </xf>
    <xf numFmtId="0" fontId="37" fillId="0" borderId="28" applyBorder="0">
      <alignment horizontal="left" vertical="center" wrapText="1" indent="2"/>
      <protection locked="0"/>
    </xf>
    <xf numFmtId="0" fontId="37" fillId="0" borderId="28" applyBorder="0">
      <alignment horizontal="left" vertical="center" wrapText="1" indent="3"/>
      <protection locked="0"/>
    </xf>
    <xf numFmtId="0" fontId="19" fillId="40" borderId="32" applyNumberFormat="0" applyAlignment="0" applyProtection="0"/>
    <xf numFmtId="10" fontId="19" fillId="0" borderId="0" applyFont="0" applyFill="0" applyBorder="0" applyAlignment="0" applyProtection="0"/>
    <xf numFmtId="10" fontId="19" fillId="0" borderId="0" applyFont="0" applyFill="0" applyBorder="0" applyAlignment="0" applyProtection="0"/>
    <xf numFmtId="10" fontId="19" fillId="0" borderId="0" applyFont="0" applyFill="0" applyBorder="0" applyAlignment="0" applyProtection="0"/>
    <xf numFmtId="10" fontId="19" fillId="0" borderId="0" applyFont="0" applyFill="0" applyBorder="0" applyAlignment="0" applyProtection="0"/>
    <xf numFmtId="10" fontId="19" fillId="0" borderId="0" applyFont="0" applyFill="0" applyBorder="0" applyAlignment="0" applyProtection="0"/>
    <xf numFmtId="177" fontId="33" fillId="0" borderId="0">
      <protection locked="0"/>
    </xf>
    <xf numFmtId="177" fontId="33" fillId="0" borderId="0">
      <protection locked="0"/>
    </xf>
    <xf numFmtId="178" fontId="33" fillId="0" borderId="0">
      <protection locked="0"/>
    </xf>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20" fillId="0" borderId="0" applyFont="0" applyFill="0" applyBorder="0" applyAlignment="0" applyProtection="0"/>
    <xf numFmtId="9" fontId="3" fillId="0" borderId="0" applyFont="0" applyFill="0" applyBorder="0" applyAlignment="0" applyProtection="0"/>
    <xf numFmtId="9" fontId="20"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3" fillId="0" borderId="0" applyFont="0" applyFill="0" applyBorder="0" applyAlignment="0" applyProtection="0"/>
    <xf numFmtId="0" fontId="49" fillId="0" borderId="0" applyNumberFormat="0" applyBorder="0" applyProtection="0"/>
    <xf numFmtId="179" fontId="49" fillId="0" borderId="0" applyBorder="0" applyProtection="0"/>
    <xf numFmtId="0" fontId="50" fillId="31" borderId="33" applyNumberFormat="0" applyAlignment="0" applyProtection="0"/>
    <xf numFmtId="38" fontId="46" fillId="0" borderId="0" applyFont="0" applyFill="0" applyBorder="0" applyAlignment="0" applyProtection="0"/>
    <xf numFmtId="180" fontId="51" fillId="0" borderId="0">
      <protection locked="0"/>
    </xf>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20" fillId="0" borderId="0" applyFont="0" applyFill="0" applyBorder="0" applyAlignment="0" applyProtection="0"/>
    <xf numFmtId="173" fontId="17" fillId="0" borderId="0" applyBorder="0" applyProtection="0"/>
    <xf numFmtId="164" fontId="45" fillId="0" borderId="0" applyFont="0" applyFill="0" applyBorder="0" applyAlignment="0" applyProtection="0"/>
    <xf numFmtId="0" fontId="46" fillId="0" borderId="0"/>
    <xf numFmtId="0" fontId="52" fillId="0" borderId="0" applyNumberFormat="0" applyFill="0" applyBorder="0" applyAlignment="0" applyProtection="0"/>
    <xf numFmtId="0" fontId="53" fillId="0" borderId="0" applyNumberFormat="0" applyFill="0" applyBorder="0" applyAlignment="0" applyProtection="0"/>
    <xf numFmtId="0" fontId="54" fillId="0" borderId="34" applyNumberFormat="0" applyFill="0" applyAlignment="0" applyProtection="0"/>
    <xf numFmtId="0" fontId="55" fillId="0" borderId="35" applyNumberFormat="0" applyFill="0" applyAlignment="0" applyProtection="0"/>
    <xf numFmtId="0" fontId="56" fillId="0" borderId="36" applyNumberFormat="0" applyFill="0" applyAlignment="0" applyProtection="0"/>
    <xf numFmtId="0" fontId="56" fillId="0" borderId="0" applyNumberFormat="0" applyFill="0" applyBorder="0" applyAlignment="0" applyProtection="0"/>
    <xf numFmtId="0" fontId="57" fillId="0" borderId="0">
      <protection locked="0"/>
    </xf>
    <xf numFmtId="0" fontId="57" fillId="0" borderId="0">
      <protection locked="0"/>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1" fontId="19" fillId="0" borderId="0" applyFont="0" applyFill="0" applyBorder="0" applyAlignment="0" applyProtection="0"/>
    <xf numFmtId="171" fontId="19" fillId="0" borderId="0" applyFont="0" applyFill="0" applyBorder="0" applyAlignment="0" applyProtection="0"/>
    <xf numFmtId="171" fontId="19" fillId="0" borderId="0" applyFont="0" applyFill="0" applyBorder="0" applyAlignment="0" applyProtection="0"/>
    <xf numFmtId="171" fontId="19" fillId="0" borderId="0" applyFont="0" applyFill="0" applyBorder="0" applyAlignment="0" applyProtection="0"/>
    <xf numFmtId="171"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20"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20" fillId="0" borderId="0" applyFont="0" applyFill="0" applyBorder="0" applyAlignment="0" applyProtection="0"/>
    <xf numFmtId="165"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81" fontId="19" fillId="0" borderId="0" applyFill="0" applyBorder="0" applyAlignment="0" applyProtection="0"/>
    <xf numFmtId="165" fontId="20"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45" fillId="0" borderId="0" applyFont="0" applyFill="0" applyBorder="0" applyAlignment="0" applyProtection="0"/>
    <xf numFmtId="0" fontId="47" fillId="0" borderId="0"/>
  </cellStyleXfs>
  <cellXfs count="320">
    <xf numFmtId="0" fontId="0" fillId="0" borderId="0" xfId="0"/>
    <xf numFmtId="0" fontId="0" fillId="0" borderId="0" xfId="10" applyFont="1"/>
    <xf numFmtId="0" fontId="16" fillId="0" borderId="0" xfId="10" applyFont="1" applyAlignment="1">
      <alignment horizontal="center" vertical="center"/>
    </xf>
    <xf numFmtId="0" fontId="16" fillId="0" borderId="0" xfId="10" applyFont="1"/>
    <xf numFmtId="167" fontId="0" fillId="0" borderId="0" xfId="10" applyNumberFormat="1" applyFont="1" applyAlignment="1">
      <alignment horizontal="center"/>
    </xf>
    <xf numFmtId="0" fontId="4" fillId="0" borderId="0" xfId="10" applyFont="1" applyAlignment="1">
      <alignment horizontal="center" vertical="center"/>
    </xf>
    <xf numFmtId="0" fontId="16" fillId="0" borderId="0" xfId="10" applyFont="1" applyAlignment="1">
      <alignment vertical="center"/>
    </xf>
    <xf numFmtId="0" fontId="16" fillId="11" borderId="0" xfId="10" applyFont="1" applyFill="1" applyAlignment="1">
      <alignment vertical="center"/>
    </xf>
    <xf numFmtId="0" fontId="4" fillId="0" borderId="0" xfId="10" applyFont="1" applyAlignment="1">
      <alignment horizontal="left" vertical="center"/>
    </xf>
    <xf numFmtId="167" fontId="4" fillId="0" borderId="0" xfId="10" applyNumberFormat="1" applyFont="1" applyAlignment="1">
      <alignment horizontal="center" vertical="center"/>
    </xf>
    <xf numFmtId="0" fontId="4" fillId="0" borderId="3" xfId="10" applyFont="1" applyBorder="1" applyAlignment="1">
      <alignment horizontal="center" vertical="center"/>
    </xf>
    <xf numFmtId="49" fontId="4" fillId="9" borderId="5" xfId="10" applyNumberFormat="1" applyFont="1" applyFill="1" applyBorder="1" applyAlignment="1">
      <alignment horizontal="center" vertical="center" wrapText="1"/>
    </xf>
    <xf numFmtId="49" fontId="4" fillId="9" borderId="6" xfId="10" applyNumberFormat="1" applyFont="1" applyFill="1" applyBorder="1" applyAlignment="1">
      <alignment horizontal="center" vertical="center" wrapText="1"/>
    </xf>
    <xf numFmtId="49" fontId="4" fillId="9" borderId="6" xfId="10" applyNumberFormat="1" applyFont="1" applyFill="1" applyBorder="1" applyAlignment="1">
      <alignment horizontal="center" vertical="center"/>
    </xf>
    <xf numFmtId="0" fontId="16" fillId="0" borderId="8" xfId="10" applyFont="1" applyBorder="1" applyAlignment="1">
      <alignment horizontal="center" vertical="center"/>
    </xf>
    <xf numFmtId="0" fontId="16" fillId="0" borderId="9" xfId="10" applyFont="1" applyBorder="1" applyAlignment="1">
      <alignment horizontal="center" vertical="center"/>
    </xf>
    <xf numFmtId="0" fontId="16" fillId="0" borderId="9" xfId="10" applyFont="1" applyBorder="1" applyAlignment="1">
      <alignment horizontal="left" vertical="center"/>
    </xf>
    <xf numFmtId="0" fontId="4" fillId="10" borderId="11" xfId="10" applyFont="1" applyFill="1" applyBorder="1" applyAlignment="1">
      <alignment horizontal="center" vertical="center"/>
    </xf>
    <xf numFmtId="0" fontId="4" fillId="10" borderId="2" xfId="10" applyFont="1" applyFill="1" applyBorder="1" applyAlignment="1">
      <alignment horizontal="center" vertical="center"/>
    </xf>
    <xf numFmtId="0" fontId="4" fillId="10" borderId="2" xfId="10" applyFont="1" applyFill="1" applyBorder="1" applyAlignment="1">
      <alignment vertical="center"/>
    </xf>
    <xf numFmtId="49" fontId="22" fillId="12" borderId="0" xfId="0" applyNumberFormat="1" applyFont="1" applyFill="1" applyAlignment="1">
      <alignment horizontal="center" vertical="center"/>
    </xf>
    <xf numFmtId="0" fontId="22" fillId="12" borderId="0" xfId="0" applyFont="1" applyFill="1" applyAlignment="1">
      <alignment horizontal="left" vertical="center" wrapText="1"/>
    </xf>
    <xf numFmtId="0" fontId="23" fillId="12" borderId="0" xfId="0" applyFont="1" applyFill="1"/>
    <xf numFmtId="2" fontId="22" fillId="12" borderId="0" xfId="0" applyNumberFormat="1" applyFont="1" applyFill="1" applyAlignment="1">
      <alignment horizontal="center" vertical="center"/>
    </xf>
    <xf numFmtId="166" fontId="24" fillId="12" borderId="0" xfId="26" applyNumberFormat="1" applyFont="1" applyFill="1" applyAlignment="1">
      <alignment horizontal="center" vertical="center"/>
    </xf>
    <xf numFmtId="49" fontId="25" fillId="0" borderId="0" xfId="0" applyNumberFormat="1" applyFont="1" applyAlignment="1">
      <alignment horizontal="center"/>
    </xf>
    <xf numFmtId="0" fontId="25" fillId="0" borderId="0" xfId="0" applyFont="1" applyAlignment="1">
      <alignment horizontal="center" wrapText="1"/>
    </xf>
    <xf numFmtId="166" fontId="25" fillId="0" borderId="0" xfId="26" applyNumberFormat="1" applyFont="1" applyAlignment="1">
      <alignment horizontal="center"/>
    </xf>
    <xf numFmtId="0" fontId="23" fillId="0" borderId="0" xfId="0" applyFont="1"/>
    <xf numFmtId="0" fontId="25" fillId="0" borderId="0" xfId="0" applyFont="1" applyAlignment="1">
      <alignment horizontal="center"/>
    </xf>
    <xf numFmtId="0" fontId="21" fillId="0" borderId="20" xfId="28" applyFont="1" applyBorder="1" applyAlignment="1">
      <alignment vertical="center"/>
    </xf>
    <xf numFmtId="0" fontId="21" fillId="0" borderId="21" xfId="28" applyFont="1" applyBorder="1" applyAlignment="1">
      <alignment vertical="center"/>
    </xf>
    <xf numFmtId="0" fontId="19" fillId="0" borderId="21" xfId="28" applyBorder="1" applyAlignment="1">
      <alignment horizontal="left" vertical="center"/>
    </xf>
    <xf numFmtId="0" fontId="19" fillId="0" borderId="21" xfId="28" applyBorder="1" applyAlignment="1">
      <alignment horizontal="center" vertical="center"/>
    </xf>
    <xf numFmtId="165" fontId="19" fillId="0" borderId="21" xfId="29" applyBorder="1" applyAlignment="1">
      <alignment horizontal="center" vertical="center"/>
    </xf>
    <xf numFmtId="0" fontId="21" fillId="0" borderId="3" xfId="28" applyFont="1" applyBorder="1" applyAlignment="1">
      <alignment vertical="center"/>
    </xf>
    <xf numFmtId="0" fontId="19" fillId="0" borderId="11" xfId="25" applyBorder="1" applyAlignment="1">
      <alignment horizontal="center"/>
    </xf>
    <xf numFmtId="165" fontId="0" fillId="0" borderId="2" xfId="29" applyFont="1" applyBorder="1" applyAlignment="1">
      <alignment horizontal="center"/>
    </xf>
    <xf numFmtId="10" fontId="0" fillId="0" borderId="2" xfId="30" applyNumberFormat="1" applyFont="1" applyBorder="1" applyAlignment="1">
      <alignment horizontal="center"/>
    </xf>
    <xf numFmtId="10" fontId="19" fillId="15" borderId="2" xfId="30" applyNumberFormat="1" applyFill="1" applyBorder="1"/>
    <xf numFmtId="0" fontId="21" fillId="0" borderId="2" xfId="25" applyFont="1" applyBorder="1"/>
    <xf numFmtId="165" fontId="19" fillId="0" borderId="2" xfId="25" applyNumberFormat="1" applyBorder="1"/>
    <xf numFmtId="0" fontId="19" fillId="0" borderId="0" xfId="25"/>
    <xf numFmtId="165" fontId="0" fillId="0" borderId="0" xfId="29" applyFont="1"/>
    <xf numFmtId="165" fontId="21" fillId="13" borderId="5" xfId="29" applyFont="1" applyFill="1" applyBorder="1"/>
    <xf numFmtId="0" fontId="19" fillId="13" borderId="37" xfId="25" applyFill="1" applyBorder="1" applyAlignment="1">
      <alignment horizontal="center"/>
    </xf>
    <xf numFmtId="0" fontId="19" fillId="13" borderId="38" xfId="25" applyFill="1" applyBorder="1" applyAlignment="1">
      <alignment horizontal="center"/>
    </xf>
    <xf numFmtId="0" fontId="19" fillId="13" borderId="39" xfId="25" applyFill="1" applyBorder="1" applyAlignment="1">
      <alignment horizontal="center"/>
    </xf>
    <xf numFmtId="0" fontId="19" fillId="0" borderId="40" xfId="25" applyBorder="1"/>
    <xf numFmtId="0" fontId="19" fillId="0" borderId="41" xfId="25" applyBorder="1" applyAlignment="1">
      <alignment horizontal="center"/>
    </xf>
    <xf numFmtId="0" fontId="19" fillId="0" borderId="41" xfId="25" applyBorder="1"/>
    <xf numFmtId="0" fontId="0" fillId="0" borderId="42" xfId="0" applyBorder="1"/>
    <xf numFmtId="10" fontId="21" fillId="13" borderId="43" xfId="25" applyNumberFormat="1" applyFont="1" applyFill="1" applyBorder="1"/>
    <xf numFmtId="0" fontId="58" fillId="0" borderId="0" xfId="0" applyFont="1" applyAlignment="1">
      <alignment wrapText="1"/>
    </xf>
    <xf numFmtId="0" fontId="0" fillId="0" borderId="0" xfId="0" applyAlignment="1">
      <alignment horizontal="center" vertical="center"/>
    </xf>
    <xf numFmtId="0" fontId="60" fillId="0" borderId="0" xfId="0" applyFont="1" applyAlignment="1">
      <alignment wrapText="1"/>
    </xf>
    <xf numFmtId="0" fontId="58" fillId="0" borderId="44" xfId="0" applyFont="1" applyBorder="1"/>
    <xf numFmtId="0" fontId="59" fillId="0" borderId="18" xfId="0" applyFont="1" applyBorder="1" applyAlignment="1">
      <alignment vertical="center"/>
    </xf>
    <xf numFmtId="0" fontId="61" fillId="0" borderId="19" xfId="0" applyFont="1" applyBorder="1"/>
    <xf numFmtId="0" fontId="58" fillId="13" borderId="21" xfId="0" applyFont="1" applyFill="1" applyBorder="1"/>
    <xf numFmtId="0" fontId="59" fillId="13" borderId="0" xfId="0" applyFont="1" applyFill="1" applyAlignment="1">
      <alignment vertical="center"/>
    </xf>
    <xf numFmtId="0" fontId="61" fillId="13" borderId="0" xfId="0" applyFont="1" applyFill="1"/>
    <xf numFmtId="167" fontId="4" fillId="9" borderId="7" xfId="10" applyNumberFormat="1" applyFont="1" applyFill="1" applyBorder="1" applyAlignment="1">
      <alignment horizontal="center" vertical="center"/>
    </xf>
    <xf numFmtId="167" fontId="16" fillId="0" borderId="10" xfId="10" applyNumberFormat="1" applyFont="1" applyBorder="1" applyAlignment="1">
      <alignment horizontal="center" vertical="center"/>
    </xf>
    <xf numFmtId="167" fontId="4" fillId="10" borderId="12" xfId="10" applyNumberFormat="1" applyFont="1" applyFill="1" applyBorder="1" applyAlignment="1">
      <alignment vertical="center"/>
    </xf>
    <xf numFmtId="0" fontId="16" fillId="0" borderId="47" xfId="10" applyFont="1" applyBorder="1" applyAlignment="1">
      <alignment horizontal="center" vertical="center"/>
    </xf>
    <xf numFmtId="0" fontId="19" fillId="12" borderId="47" xfId="10" applyFont="1" applyFill="1" applyBorder="1" applyAlignment="1">
      <alignment horizontal="center" vertical="center"/>
    </xf>
    <xf numFmtId="0" fontId="19" fillId="12" borderId="47" xfId="10" applyFont="1" applyFill="1" applyBorder="1" applyAlignment="1">
      <alignment horizontal="center" vertical="center" wrapText="1"/>
    </xf>
    <xf numFmtId="0" fontId="21" fillId="12" borderId="47" xfId="10" applyFont="1" applyFill="1" applyBorder="1" applyAlignment="1">
      <alignment horizontal="left" vertical="center" wrapText="1"/>
    </xf>
    <xf numFmtId="167" fontId="19" fillId="12" borderId="47" xfId="9" applyFont="1" applyFill="1" applyBorder="1" applyAlignment="1">
      <alignment horizontal="right" vertical="center"/>
    </xf>
    <xf numFmtId="0" fontId="19" fillId="12" borderId="47" xfId="10" applyFont="1" applyFill="1" applyBorder="1" applyAlignment="1">
      <alignment horizontal="left" vertical="center" wrapText="1"/>
    </xf>
    <xf numFmtId="0" fontId="16" fillId="12" borderId="16" xfId="10" applyFont="1" applyFill="1" applyBorder="1" applyAlignment="1">
      <alignment horizontal="center" vertical="center" wrapText="1"/>
    </xf>
    <xf numFmtId="0" fontId="16" fillId="12" borderId="15" xfId="10" applyFont="1" applyFill="1" applyBorder="1" applyAlignment="1">
      <alignment horizontal="center" vertical="center"/>
    </xf>
    <xf numFmtId="0" fontId="64" fillId="0" borderId="0" xfId="0" applyFont="1"/>
    <xf numFmtId="0" fontId="16" fillId="12" borderId="17" xfId="0" applyFont="1" applyFill="1" applyBorder="1" applyAlignment="1">
      <alignment horizontal="center" vertical="center" wrapText="1"/>
    </xf>
    <xf numFmtId="0" fontId="16" fillId="12" borderId="17" xfId="10" applyFont="1" applyFill="1" applyBorder="1" applyAlignment="1">
      <alignment horizontal="center" vertical="center" wrapText="1"/>
    </xf>
    <xf numFmtId="0" fontId="16" fillId="12" borderId="47" xfId="10" applyFont="1" applyFill="1" applyBorder="1" applyAlignment="1">
      <alignment horizontal="center" vertical="center"/>
    </xf>
    <xf numFmtId="0" fontId="16" fillId="12" borderId="47" xfId="0" applyFont="1" applyFill="1" applyBorder="1" applyAlignment="1">
      <alignment horizontal="center" vertical="center" wrapText="1"/>
    </xf>
    <xf numFmtId="0" fontId="16" fillId="12" borderId="47" xfId="10" applyFont="1" applyFill="1" applyBorder="1" applyAlignment="1">
      <alignment horizontal="center" vertical="center" wrapText="1"/>
    </xf>
    <xf numFmtId="167" fontId="16" fillId="12" borderId="47" xfId="9" applyFont="1" applyFill="1" applyBorder="1" applyAlignment="1">
      <alignment horizontal="right" vertical="center"/>
    </xf>
    <xf numFmtId="0" fontId="16" fillId="12" borderId="47" xfId="0" applyFont="1" applyFill="1" applyBorder="1" applyAlignment="1">
      <alignment horizontal="left" vertical="center" wrapText="1"/>
    </xf>
    <xf numFmtId="0" fontId="16" fillId="0" borderId="47" xfId="10" applyFont="1" applyBorder="1" applyAlignment="1">
      <alignment horizontal="left" vertical="center"/>
    </xf>
    <xf numFmtId="167" fontId="16" fillId="0" borderId="47" xfId="10" applyNumberFormat="1" applyFont="1" applyBorder="1" applyAlignment="1">
      <alignment horizontal="center" vertical="center"/>
    </xf>
    <xf numFmtId="167" fontId="65" fillId="12" borderId="47" xfId="9" applyFont="1" applyFill="1" applyBorder="1" applyAlignment="1">
      <alignment horizontal="right" vertical="center"/>
    </xf>
    <xf numFmtId="0" fontId="4" fillId="10" borderId="47" xfId="10" applyFont="1" applyFill="1" applyBorder="1" applyAlignment="1">
      <alignment horizontal="center" vertical="center"/>
    </xf>
    <xf numFmtId="0" fontId="0" fillId="0" borderId="47" xfId="0" applyBorder="1"/>
    <xf numFmtId="0" fontId="16" fillId="12" borderId="50" xfId="10" applyFont="1" applyFill="1" applyBorder="1" applyAlignment="1">
      <alignment horizontal="center" vertical="center"/>
    </xf>
    <xf numFmtId="0" fontId="58" fillId="13" borderId="22" xfId="0" applyFont="1" applyFill="1" applyBorder="1"/>
    <xf numFmtId="0" fontId="59" fillId="13" borderId="4" xfId="0" applyFont="1" applyFill="1" applyBorder="1" applyAlignment="1">
      <alignment vertical="center"/>
    </xf>
    <xf numFmtId="0" fontId="61" fillId="13" borderId="25" xfId="0" applyFont="1" applyFill="1" applyBorder="1"/>
    <xf numFmtId="0" fontId="21" fillId="12" borderId="50" xfId="10" applyFont="1" applyFill="1" applyBorder="1" applyAlignment="1">
      <alignment horizontal="left" vertical="center" wrapText="1"/>
    </xf>
    <xf numFmtId="0" fontId="25" fillId="0" borderId="0" xfId="0" applyFont="1" applyAlignment="1">
      <alignment horizontal="center"/>
    </xf>
    <xf numFmtId="0" fontId="4" fillId="10" borderId="47" xfId="10" applyFont="1" applyFill="1" applyBorder="1" applyAlignment="1">
      <alignment vertical="center"/>
    </xf>
    <xf numFmtId="0" fontId="16" fillId="12" borderId="0" xfId="10" applyFont="1" applyFill="1" applyAlignment="1">
      <alignment horizontal="center" vertical="center"/>
    </xf>
    <xf numFmtId="0" fontId="0" fillId="12" borderId="0" xfId="10" applyFont="1" applyFill="1"/>
    <xf numFmtId="167" fontId="16" fillId="12" borderId="10" xfId="9" applyFont="1" applyFill="1" applyBorder="1" applyAlignment="1">
      <alignment horizontal="right" vertical="center"/>
    </xf>
    <xf numFmtId="0" fontId="0" fillId="0" borderId="0" xfId="10" applyFont="1" applyBorder="1"/>
    <xf numFmtId="167" fontId="4" fillId="10" borderId="47" xfId="10" applyNumberFormat="1" applyFont="1" applyFill="1" applyBorder="1" applyAlignment="1">
      <alignment vertical="center"/>
    </xf>
    <xf numFmtId="0" fontId="63" fillId="12" borderId="47" xfId="0" applyFont="1" applyFill="1" applyBorder="1" applyAlignment="1">
      <alignment horizontal="center" vertical="center" wrapText="1"/>
    </xf>
    <xf numFmtId="0" fontId="63" fillId="12" borderId="47" xfId="10" applyFont="1" applyFill="1" applyBorder="1" applyAlignment="1">
      <alignment horizontal="center" vertical="center" wrapText="1"/>
    </xf>
    <xf numFmtId="0" fontId="0" fillId="0" borderId="12" xfId="10" applyFont="1" applyBorder="1"/>
    <xf numFmtId="183" fontId="0" fillId="0" borderId="47" xfId="10" applyNumberFormat="1" applyFont="1" applyBorder="1"/>
    <xf numFmtId="0" fontId="0" fillId="13" borderId="12" xfId="10" applyFont="1" applyFill="1" applyBorder="1"/>
    <xf numFmtId="183" fontId="0" fillId="13" borderId="47" xfId="10" applyNumberFormat="1" applyFont="1" applyFill="1" applyBorder="1"/>
    <xf numFmtId="0" fontId="4" fillId="0" borderId="0" xfId="10" applyFont="1" applyBorder="1" applyAlignment="1">
      <alignment horizontal="center" vertical="center"/>
    </xf>
    <xf numFmtId="0" fontId="4" fillId="0" borderId="0" xfId="10" applyFont="1" applyBorder="1" applyAlignment="1">
      <alignment horizontal="left" vertical="center"/>
    </xf>
    <xf numFmtId="167" fontId="4" fillId="0" borderId="0" xfId="10" applyNumberFormat="1" applyFont="1" applyBorder="1" applyAlignment="1">
      <alignment horizontal="center" vertical="center"/>
    </xf>
    <xf numFmtId="0" fontId="16" fillId="12" borderId="0" xfId="10" applyFont="1" applyFill="1" applyBorder="1" applyAlignment="1">
      <alignment horizontal="center" vertical="center"/>
    </xf>
    <xf numFmtId="49" fontId="4" fillId="9" borderId="21" xfId="10" applyNumberFormat="1" applyFont="1" applyFill="1" applyBorder="1" applyAlignment="1">
      <alignment horizontal="center" vertical="center" wrapText="1"/>
    </xf>
    <xf numFmtId="49" fontId="4" fillId="9" borderId="21" xfId="10" applyNumberFormat="1" applyFont="1" applyFill="1" applyBorder="1" applyAlignment="1">
      <alignment horizontal="center" vertical="center"/>
    </xf>
    <xf numFmtId="167" fontId="4" fillId="9" borderId="21" xfId="10" applyNumberFormat="1" applyFont="1" applyFill="1" applyBorder="1" applyAlignment="1">
      <alignment horizontal="center" vertical="center"/>
    </xf>
    <xf numFmtId="4" fontId="4" fillId="9" borderId="22" xfId="10" applyNumberFormat="1" applyFont="1" applyFill="1" applyBorder="1" applyAlignment="1">
      <alignment horizontal="center" vertical="center" wrapText="1"/>
    </xf>
    <xf numFmtId="0" fontId="4" fillId="12" borderId="0" xfId="10" applyFont="1" applyFill="1" applyBorder="1" applyAlignment="1">
      <alignment horizontal="left" vertical="center" wrapText="1"/>
    </xf>
    <xf numFmtId="0" fontId="65" fillId="12" borderId="0" xfId="10" applyFont="1" applyFill="1" applyBorder="1" applyAlignment="1">
      <alignment horizontal="center" vertical="center"/>
    </xf>
    <xf numFmtId="165" fontId="0" fillId="0" borderId="47" xfId="29" applyFont="1" applyBorder="1" applyAlignment="1">
      <alignment horizontal="center"/>
    </xf>
    <xf numFmtId="10" fontId="0" fillId="0" borderId="47" xfId="30" applyNumberFormat="1" applyFont="1" applyBorder="1" applyAlignment="1">
      <alignment horizontal="center"/>
    </xf>
    <xf numFmtId="0" fontId="19" fillId="12" borderId="47" xfId="0" applyFont="1" applyFill="1" applyBorder="1" applyAlignment="1">
      <alignment horizontal="center" vertical="center" wrapText="1"/>
    </xf>
    <xf numFmtId="0" fontId="16" fillId="12" borderId="50" xfId="0" applyFont="1" applyFill="1" applyBorder="1" applyAlignment="1">
      <alignment horizontal="center" vertical="center" wrapText="1"/>
    </xf>
    <xf numFmtId="0" fontId="16" fillId="12" borderId="50" xfId="10" applyFont="1" applyFill="1" applyBorder="1" applyAlignment="1">
      <alignment horizontal="center" vertical="center" wrapText="1"/>
    </xf>
    <xf numFmtId="167" fontId="16" fillId="12" borderId="52" xfId="9" applyFont="1" applyFill="1" applyBorder="1" applyAlignment="1">
      <alignment horizontal="right" vertical="center"/>
    </xf>
    <xf numFmtId="0" fontId="62" fillId="12" borderId="47" xfId="0" applyFont="1" applyFill="1" applyBorder="1" applyAlignment="1">
      <alignment wrapText="1"/>
    </xf>
    <xf numFmtId="0" fontId="0" fillId="12" borderId="0" xfId="0" applyFill="1"/>
    <xf numFmtId="0" fontId="0" fillId="12" borderId="47" xfId="0" applyFill="1" applyBorder="1"/>
    <xf numFmtId="0" fontId="62" fillId="12" borderId="47" xfId="0" applyFont="1" applyFill="1" applyBorder="1"/>
    <xf numFmtId="167" fontId="16" fillId="12" borderId="50" xfId="9" applyFont="1" applyFill="1" applyBorder="1" applyAlignment="1">
      <alignment horizontal="right" vertical="center"/>
    </xf>
    <xf numFmtId="0" fontId="16" fillId="41" borderId="11" xfId="10" applyFont="1" applyFill="1" applyBorder="1" applyAlignment="1">
      <alignment horizontal="center" vertical="center"/>
    </xf>
    <xf numFmtId="167" fontId="19" fillId="12" borderId="28" xfId="9" applyFont="1" applyFill="1" applyBorder="1" applyAlignment="1">
      <alignment horizontal="right" vertical="center"/>
    </xf>
    <xf numFmtId="0" fontId="19" fillId="12" borderId="53" xfId="10" applyFont="1" applyFill="1" applyBorder="1" applyAlignment="1">
      <alignment horizontal="center" vertical="center"/>
    </xf>
    <xf numFmtId="0" fontId="19" fillId="12" borderId="53" xfId="10" applyFont="1" applyFill="1" applyBorder="1" applyAlignment="1">
      <alignment horizontal="left" vertical="center" wrapText="1"/>
    </xf>
    <xf numFmtId="185" fontId="13" fillId="12" borderId="47" xfId="26" applyNumberFormat="1" applyFont="1" applyFill="1" applyBorder="1" applyAlignment="1" applyProtection="1">
      <alignment horizontal="center" vertical="center"/>
    </xf>
    <xf numFmtId="183" fontId="16" fillId="12" borderId="47" xfId="0" applyNumberFormat="1" applyFont="1" applyFill="1" applyBorder="1" applyAlignment="1">
      <alignment horizontal="center" vertical="center" wrapText="1"/>
    </xf>
    <xf numFmtId="0" fontId="62" fillId="12" borderId="50" xfId="0" applyFont="1" applyFill="1" applyBorder="1"/>
    <xf numFmtId="0" fontId="0" fillId="12" borderId="47" xfId="10" applyFont="1" applyFill="1" applyBorder="1"/>
    <xf numFmtId="183" fontId="0" fillId="12" borderId="47" xfId="0" applyNumberFormat="1" applyFill="1" applyBorder="1"/>
    <xf numFmtId="183" fontId="0" fillId="12" borderId="47" xfId="10" applyNumberFormat="1" applyFont="1" applyFill="1" applyBorder="1"/>
    <xf numFmtId="0" fontId="0" fillId="12" borderId="47" xfId="0" applyFill="1" applyBorder="1" applyAlignment="1">
      <alignment horizontal="center"/>
    </xf>
    <xf numFmtId="0" fontId="0" fillId="12" borderId="0" xfId="0" applyFill="1" applyAlignment="1">
      <alignment horizontal="center"/>
    </xf>
    <xf numFmtId="0" fontId="21" fillId="0" borderId="47" xfId="25" applyFont="1" applyBorder="1"/>
    <xf numFmtId="165" fontId="19" fillId="0" borderId="47" xfId="25" applyNumberFormat="1" applyBorder="1"/>
    <xf numFmtId="0" fontId="0" fillId="12" borderId="47" xfId="0" applyFill="1" applyBorder="1" applyAlignment="1">
      <alignment wrapText="1"/>
    </xf>
    <xf numFmtId="2" fontId="16" fillId="12" borderId="47" xfId="0" applyNumberFormat="1" applyFont="1" applyFill="1" applyBorder="1" applyAlignment="1">
      <alignment horizontal="center" vertical="center" wrapText="1"/>
    </xf>
    <xf numFmtId="0" fontId="16" fillId="12" borderId="47" xfId="10" applyFont="1" applyFill="1" applyBorder="1" applyAlignment="1">
      <alignment horizontal="left" vertical="center"/>
    </xf>
    <xf numFmtId="167" fontId="16" fillId="12" borderId="47" xfId="10" applyNumberFormat="1" applyFont="1" applyFill="1" applyBorder="1" applyAlignment="1">
      <alignment horizontal="center" vertical="center"/>
    </xf>
    <xf numFmtId="0" fontId="4" fillId="12" borderId="47" xfId="10" applyFont="1" applyFill="1" applyBorder="1" applyAlignment="1">
      <alignment horizontal="left" vertical="center"/>
    </xf>
    <xf numFmtId="0" fontId="21" fillId="0" borderId="0" xfId="28" applyFont="1" applyBorder="1" applyAlignment="1">
      <alignment vertical="center"/>
    </xf>
    <xf numFmtId="0" fontId="19" fillId="0" borderId="0" xfId="28" applyBorder="1" applyAlignment="1">
      <alignment horizontal="left" vertical="center"/>
    </xf>
    <xf numFmtId="0" fontId="19" fillId="0" borderId="0" xfId="28" applyBorder="1" applyAlignment="1">
      <alignment horizontal="center" vertical="center"/>
    </xf>
    <xf numFmtId="165" fontId="19" fillId="0" borderId="0" xfId="29" applyBorder="1" applyAlignment="1">
      <alignment horizontal="center" vertical="center"/>
    </xf>
    <xf numFmtId="0" fontId="19" fillId="0" borderId="0" xfId="28" applyBorder="1"/>
    <xf numFmtId="0" fontId="0" fillId="0" borderId="0" xfId="0" applyBorder="1"/>
    <xf numFmtId="165" fontId="21" fillId="0" borderId="0" xfId="29" applyFont="1" applyBorder="1" applyAlignment="1">
      <alignment horizontal="center" vertical="center"/>
    </xf>
    <xf numFmtId="0" fontId="19" fillId="0" borderId="0" xfId="28" applyBorder="1" applyAlignment="1">
      <alignment vertical="center"/>
    </xf>
    <xf numFmtId="0" fontId="19" fillId="0" borderId="3" xfId="28" applyBorder="1" applyAlignment="1">
      <alignment vertical="center"/>
    </xf>
    <xf numFmtId="0" fontId="0" fillId="0" borderId="4" xfId="0" applyBorder="1"/>
    <xf numFmtId="0" fontId="0" fillId="0" borderId="23" xfId="0" applyBorder="1"/>
    <xf numFmtId="0" fontId="0" fillId="0" borderId="24" xfId="0" applyBorder="1"/>
    <xf numFmtId="0" fontId="0" fillId="0" borderId="25" xfId="0" applyBorder="1"/>
    <xf numFmtId="0" fontId="19" fillId="0" borderId="21" xfId="28" applyBorder="1"/>
    <xf numFmtId="0" fontId="0" fillId="0" borderId="21" xfId="0" applyBorder="1"/>
    <xf numFmtId="0" fontId="0" fillId="0" borderId="22" xfId="0" applyBorder="1"/>
    <xf numFmtId="0" fontId="19" fillId="0" borderId="0" xfId="25" applyBorder="1" applyAlignment="1">
      <alignment horizontal="center"/>
    </xf>
    <xf numFmtId="0" fontId="19" fillId="0" borderId="0" xfId="25" applyBorder="1"/>
    <xf numFmtId="0" fontId="19" fillId="0" borderId="47" xfId="25" applyBorder="1" applyAlignment="1">
      <alignment horizontal="center"/>
    </xf>
    <xf numFmtId="10" fontId="19" fillId="12" borderId="0" xfId="25" applyNumberFormat="1" applyFill="1" applyBorder="1"/>
    <xf numFmtId="165" fontId="19" fillId="13" borderId="47" xfId="25" applyNumberFormat="1" applyFill="1" applyBorder="1"/>
    <xf numFmtId="10" fontId="0" fillId="14" borderId="47" xfId="30" applyNumberFormat="1" applyFont="1" applyFill="1" applyBorder="1"/>
    <xf numFmtId="0" fontId="22" fillId="12" borderId="0" xfId="0" applyFont="1" applyFill="1" applyAlignment="1">
      <alignment horizontal="center" vertical="center"/>
    </xf>
    <xf numFmtId="183" fontId="58" fillId="13" borderId="21" xfId="0" applyNumberFormat="1" applyFont="1" applyFill="1" applyBorder="1"/>
    <xf numFmtId="183" fontId="59" fillId="13" borderId="0" xfId="0" applyNumberFormat="1" applyFont="1" applyFill="1" applyBorder="1" applyAlignment="1">
      <alignment vertical="center"/>
    </xf>
    <xf numFmtId="183" fontId="61" fillId="13" borderId="24" xfId="0" applyNumberFormat="1" applyFont="1" applyFill="1" applyBorder="1"/>
    <xf numFmtId="183" fontId="0" fillId="0" borderId="0" xfId="10" applyNumberFormat="1" applyFont="1" applyBorder="1"/>
    <xf numFmtId="183" fontId="4" fillId="9" borderId="21" xfId="10" applyNumberFormat="1" applyFont="1" applyFill="1" applyBorder="1" applyAlignment="1">
      <alignment horizontal="center" vertical="center" wrapText="1"/>
    </xf>
    <xf numFmtId="183" fontId="0" fillId="0" borderId="0" xfId="10" applyNumberFormat="1" applyFont="1"/>
    <xf numFmtId="183" fontId="16" fillId="0" borderId="0" xfId="10" applyNumberFormat="1" applyFont="1" applyAlignment="1">
      <alignment vertical="center"/>
    </xf>
    <xf numFmtId="183" fontId="23" fillId="0" borderId="0" xfId="0" applyNumberFormat="1" applyFont="1"/>
    <xf numFmtId="183" fontId="16" fillId="0" borderId="0" xfId="10" applyNumberFormat="1" applyFont="1"/>
    <xf numFmtId="0" fontId="16" fillId="42" borderId="0" xfId="10" applyFont="1" applyFill="1" applyAlignment="1">
      <alignment horizontal="center" vertical="center"/>
    </xf>
    <xf numFmtId="0" fontId="0" fillId="42" borderId="0" xfId="10" applyFont="1" applyFill="1"/>
    <xf numFmtId="0" fontId="16" fillId="43" borderId="0" xfId="10" applyFont="1" applyFill="1" applyAlignment="1">
      <alignment horizontal="center" vertical="center"/>
    </xf>
    <xf numFmtId="0" fontId="0" fillId="43" borderId="0" xfId="10" applyFont="1" applyFill="1"/>
    <xf numFmtId="0" fontId="21" fillId="12" borderId="47" xfId="10" applyFont="1" applyFill="1" applyBorder="1" applyAlignment="1">
      <alignment horizontal="left" vertical="center"/>
    </xf>
    <xf numFmtId="167" fontId="4" fillId="12" borderId="47" xfId="10" applyNumberFormat="1" applyFont="1" applyFill="1" applyBorder="1" applyAlignment="1">
      <alignment horizontal="center" vertical="center"/>
    </xf>
    <xf numFmtId="183" fontId="62" fillId="12" borderId="47" xfId="10" applyNumberFormat="1" applyFont="1" applyFill="1" applyBorder="1"/>
    <xf numFmtId="183" fontId="0" fillId="12" borderId="12" xfId="10" applyNumberFormat="1" applyFont="1" applyFill="1" applyBorder="1"/>
    <xf numFmtId="0" fontId="4" fillId="41" borderId="11" xfId="10" applyFont="1" applyFill="1" applyBorder="1" applyAlignment="1">
      <alignment horizontal="center" vertical="center"/>
    </xf>
    <xf numFmtId="0" fontId="4" fillId="41" borderId="47" xfId="10" applyFont="1" applyFill="1" applyBorder="1" applyAlignment="1">
      <alignment horizontal="center" vertical="center"/>
    </xf>
    <xf numFmtId="0" fontId="4" fillId="41" borderId="2" xfId="10" applyFont="1" applyFill="1" applyBorder="1" applyAlignment="1">
      <alignment horizontal="center" vertical="center"/>
    </xf>
    <xf numFmtId="0" fontId="66" fillId="12" borderId="59" xfId="0" applyFont="1" applyFill="1" applyBorder="1" applyAlignment="1">
      <alignment horizontal="center" vertical="center"/>
    </xf>
    <xf numFmtId="0" fontId="66" fillId="12" borderId="54" xfId="0" applyFont="1" applyFill="1" applyBorder="1" applyAlignment="1">
      <alignment horizontal="center" vertical="center"/>
    </xf>
    <xf numFmtId="184" fontId="66" fillId="12" borderId="54" xfId="0" applyNumberFormat="1" applyFont="1" applyFill="1" applyBorder="1" applyAlignment="1">
      <alignment vertical="center"/>
    </xf>
    <xf numFmtId="0" fontId="67" fillId="12" borderId="59" xfId="0" applyFont="1" applyFill="1" applyBorder="1" applyAlignment="1">
      <alignment horizontal="center" vertical="center"/>
    </xf>
    <xf numFmtId="0" fontId="67" fillId="12" borderId="54" xfId="0" applyFont="1" applyFill="1" applyBorder="1" applyAlignment="1">
      <alignment horizontal="center" vertical="center"/>
    </xf>
    <xf numFmtId="184" fontId="67" fillId="12" borderId="54" xfId="0" applyNumberFormat="1" applyFont="1" applyFill="1" applyBorder="1" applyAlignment="1">
      <alignment vertical="center"/>
    </xf>
    <xf numFmtId="0" fontId="16" fillId="12" borderId="28" xfId="10" applyFont="1" applyFill="1" applyBorder="1" applyAlignment="1">
      <alignment horizontal="center" vertical="center"/>
    </xf>
    <xf numFmtId="0" fontId="67" fillId="12" borderId="0" xfId="0" applyFont="1" applyFill="1" applyBorder="1" applyAlignment="1">
      <alignment horizontal="center" vertical="center"/>
    </xf>
    <xf numFmtId="183" fontId="62" fillId="12" borderId="12" xfId="10" applyNumberFormat="1" applyFont="1" applyFill="1" applyBorder="1"/>
    <xf numFmtId="167" fontId="4" fillId="12" borderId="28" xfId="10" applyNumberFormat="1" applyFont="1" applyFill="1" applyBorder="1" applyAlignment="1">
      <alignment horizontal="center" vertical="center"/>
    </xf>
    <xf numFmtId="183" fontId="62" fillId="12" borderId="28" xfId="10" applyNumberFormat="1" applyFont="1" applyFill="1" applyBorder="1"/>
    <xf numFmtId="0" fontId="4" fillId="41" borderId="2" xfId="10" applyFont="1" applyFill="1" applyBorder="1" applyAlignment="1">
      <alignment vertical="center"/>
    </xf>
    <xf numFmtId="167" fontId="4" fillId="41" borderId="12" xfId="10" applyNumberFormat="1" applyFont="1" applyFill="1" applyBorder="1" applyAlignment="1">
      <alignment vertical="center"/>
    </xf>
    <xf numFmtId="0" fontId="16" fillId="12" borderId="13" xfId="10" applyFont="1" applyFill="1" applyBorder="1" applyAlignment="1">
      <alignment horizontal="center" vertical="center"/>
    </xf>
    <xf numFmtId="0" fontId="66" fillId="44" borderId="56" xfId="0" applyFont="1" applyFill="1" applyBorder="1" applyAlignment="1">
      <alignment horizontal="center" vertical="center" wrapText="1"/>
    </xf>
    <xf numFmtId="0" fontId="16" fillId="12" borderId="46" xfId="10" applyFont="1" applyFill="1" applyBorder="1" applyAlignment="1">
      <alignment horizontal="center" vertical="center"/>
    </xf>
    <xf numFmtId="0" fontId="66" fillId="44" borderId="57" xfId="0" applyFont="1" applyFill="1" applyBorder="1" applyAlignment="1">
      <alignment horizontal="center" vertical="center" wrapText="1"/>
    </xf>
    <xf numFmtId="167" fontId="16" fillId="12" borderId="48" xfId="9" applyFont="1" applyFill="1" applyBorder="1" applyAlignment="1">
      <alignment horizontal="right" vertical="center"/>
    </xf>
    <xf numFmtId="0" fontId="66" fillId="44" borderId="47" xfId="0" applyFont="1" applyFill="1" applyBorder="1" applyAlignment="1">
      <alignment horizontal="center" vertical="center" wrapText="1"/>
    </xf>
    <xf numFmtId="167" fontId="16" fillId="12" borderId="45" xfId="9" applyFont="1" applyFill="1" applyBorder="1" applyAlignment="1">
      <alignment horizontal="right" vertical="center"/>
    </xf>
    <xf numFmtId="0" fontId="19" fillId="12" borderId="8" xfId="10" applyFont="1" applyFill="1" applyBorder="1" applyAlignment="1">
      <alignment horizontal="center" vertical="center"/>
    </xf>
    <xf numFmtId="0" fontId="19" fillId="12" borderId="17" xfId="10" applyFont="1" applyFill="1" applyBorder="1" applyAlignment="1">
      <alignment horizontal="center" vertical="center" wrapText="1"/>
    </xf>
    <xf numFmtId="167" fontId="19" fillId="12" borderId="48" xfId="9" applyFont="1" applyFill="1" applyBorder="1" applyAlignment="1">
      <alignment horizontal="right" vertical="center"/>
    </xf>
    <xf numFmtId="183" fontId="73" fillId="12" borderId="47" xfId="10" applyNumberFormat="1" applyFont="1" applyFill="1" applyBorder="1"/>
    <xf numFmtId="0" fontId="19" fillId="12" borderId="50" xfId="10" applyFont="1" applyFill="1" applyBorder="1" applyAlignment="1">
      <alignment horizontal="center" vertical="center" wrapText="1"/>
    </xf>
    <xf numFmtId="183" fontId="0" fillId="12" borderId="50" xfId="10" applyNumberFormat="1" applyFont="1" applyFill="1" applyBorder="1"/>
    <xf numFmtId="183" fontId="0" fillId="12" borderId="58" xfId="10" applyNumberFormat="1" applyFont="1" applyFill="1" applyBorder="1"/>
    <xf numFmtId="0" fontId="67" fillId="12" borderId="47" xfId="0" applyFont="1" applyFill="1" applyBorder="1" applyAlignment="1">
      <alignment horizontal="center" vertical="center" wrapText="1"/>
    </xf>
    <xf numFmtId="0" fontId="67" fillId="44" borderId="56" xfId="0" applyFont="1" applyFill="1" applyBorder="1" applyAlignment="1">
      <alignment horizontal="center" vertical="center" wrapText="1"/>
    </xf>
    <xf numFmtId="0" fontId="67" fillId="44" borderId="57" xfId="0" applyFont="1" applyFill="1" applyBorder="1" applyAlignment="1">
      <alignment horizontal="center" vertical="center" wrapText="1"/>
    </xf>
    <xf numFmtId="0" fontId="67" fillId="12" borderId="47" xfId="0" applyFont="1" applyFill="1" applyBorder="1" applyAlignment="1">
      <alignment horizontal="center" vertical="center"/>
    </xf>
    <xf numFmtId="0" fontId="70" fillId="12" borderId="47" xfId="0" applyFont="1" applyFill="1" applyBorder="1" applyAlignment="1">
      <alignment horizontal="center" vertical="center"/>
    </xf>
    <xf numFmtId="0" fontId="0" fillId="12" borderId="47" xfId="0" applyFill="1" applyBorder="1" applyAlignment="1">
      <alignment horizontal="center" vertical="center"/>
    </xf>
    <xf numFmtId="4" fontId="0" fillId="12" borderId="47" xfId="10" applyNumberFormat="1" applyFont="1" applyFill="1" applyBorder="1"/>
    <xf numFmtId="183" fontId="0" fillId="12" borderId="0" xfId="0" applyNumberFormat="1" applyFill="1"/>
    <xf numFmtId="0" fontId="0" fillId="12" borderId="47" xfId="10" applyFont="1" applyFill="1" applyBorder="1" applyAlignment="1">
      <alignment horizontal="center"/>
    </xf>
    <xf numFmtId="0" fontId="64" fillId="12" borderId="0" xfId="10" applyFont="1" applyFill="1"/>
    <xf numFmtId="183" fontId="0" fillId="12" borderId="47" xfId="0" applyNumberFormat="1" applyFill="1" applyBorder="1" applyAlignment="1">
      <alignment horizontal="right"/>
    </xf>
    <xf numFmtId="0" fontId="4" fillId="12" borderId="47" xfId="10" applyFont="1" applyFill="1" applyBorder="1" applyAlignment="1">
      <alignment horizontal="left" vertical="center" wrapText="1"/>
    </xf>
    <xf numFmtId="0" fontId="0" fillId="12" borderId="0" xfId="10" applyFont="1" applyFill="1" applyBorder="1"/>
    <xf numFmtId="182" fontId="0" fillId="12" borderId="51" xfId="7667" applyNumberFormat="1" applyFont="1" applyFill="1" applyBorder="1" applyAlignment="1">
      <alignment horizontal="center" wrapText="1"/>
    </xf>
    <xf numFmtId="182" fontId="47" fillId="12" borderId="51" xfId="7667" applyNumberFormat="1" applyFont="1" applyFill="1" applyBorder="1" applyAlignment="1">
      <alignment horizontal="center" wrapText="1"/>
    </xf>
    <xf numFmtId="0" fontId="4" fillId="12" borderId="0" xfId="10" applyFont="1" applyFill="1" applyBorder="1" applyAlignment="1">
      <alignment horizontal="left" vertical="center"/>
    </xf>
    <xf numFmtId="0" fontId="65" fillId="12" borderId="47" xfId="10" applyFont="1" applyFill="1" applyBorder="1" applyAlignment="1">
      <alignment horizontal="center" vertical="center"/>
    </xf>
    <xf numFmtId="183" fontId="64" fillId="12" borderId="50" xfId="10" applyNumberFormat="1" applyFont="1" applyFill="1" applyBorder="1"/>
    <xf numFmtId="183" fontId="64" fillId="12" borderId="47" xfId="10" applyNumberFormat="1" applyFont="1" applyFill="1" applyBorder="1"/>
    <xf numFmtId="183" fontId="0" fillId="12" borderId="0" xfId="10" applyNumberFormat="1" applyFont="1" applyFill="1"/>
    <xf numFmtId="0" fontId="4" fillId="0" borderId="18" xfId="10" applyFont="1" applyBorder="1" applyAlignment="1">
      <alignment horizontal="center" vertical="center"/>
    </xf>
    <xf numFmtId="49" fontId="4" fillId="9" borderId="60" xfId="10" applyNumberFormat="1" applyFont="1" applyFill="1" applyBorder="1" applyAlignment="1">
      <alignment horizontal="center" vertical="center" wrapText="1"/>
    </xf>
    <xf numFmtId="0" fontId="66" fillId="12" borderId="61" xfId="0" applyFont="1" applyFill="1" applyBorder="1" applyAlignment="1">
      <alignment horizontal="center" vertical="center"/>
    </xf>
    <xf numFmtId="0" fontId="67" fillId="12" borderId="61" xfId="0" applyFont="1" applyFill="1" applyBorder="1" applyAlignment="1">
      <alignment horizontal="center" vertical="center"/>
    </xf>
    <xf numFmtId="0" fontId="16" fillId="12" borderId="14" xfId="10" applyFont="1" applyFill="1" applyBorder="1" applyAlignment="1">
      <alignment horizontal="center" vertical="center"/>
    </xf>
    <xf numFmtId="0" fontId="16" fillId="12" borderId="17" xfId="10" applyFont="1" applyFill="1" applyBorder="1" applyAlignment="1">
      <alignment horizontal="center" vertical="center"/>
    </xf>
    <xf numFmtId="0" fontId="16" fillId="12" borderId="16" xfId="10" applyFont="1" applyFill="1" applyBorder="1" applyAlignment="1">
      <alignment horizontal="center" vertical="center"/>
    </xf>
    <xf numFmtId="0" fontId="19" fillId="12" borderId="9" xfId="10" applyFont="1" applyFill="1" applyBorder="1" applyAlignment="1">
      <alignment horizontal="center" vertical="center"/>
    </xf>
    <xf numFmtId="0" fontId="16" fillId="41" borderId="47" xfId="10" applyFont="1" applyFill="1" applyBorder="1" applyAlignment="1">
      <alignment horizontal="center" vertical="center"/>
    </xf>
    <xf numFmtId="49" fontId="22" fillId="12" borderId="18" xfId="0" applyNumberFormat="1" applyFont="1" applyFill="1" applyBorder="1" applyAlignment="1">
      <alignment horizontal="center" vertical="center"/>
    </xf>
    <xf numFmtId="49" fontId="25" fillId="0" borderId="18" xfId="0" applyNumberFormat="1" applyFont="1" applyBorder="1" applyAlignment="1">
      <alignment horizontal="center"/>
    </xf>
    <xf numFmtId="0" fontId="16" fillId="0" borderId="18" xfId="10" applyFont="1" applyBorder="1"/>
    <xf numFmtId="0" fontId="0" fillId="12" borderId="47" xfId="10" applyFont="1" applyFill="1" applyBorder="1" applyAlignment="1">
      <alignment wrapText="1"/>
    </xf>
    <xf numFmtId="0" fontId="66" fillId="12" borderId="47" xfId="0" applyFont="1" applyFill="1" applyBorder="1" applyAlignment="1">
      <alignment horizontal="center" vertical="center"/>
    </xf>
    <xf numFmtId="0" fontId="21" fillId="12" borderId="53" xfId="10" applyFont="1" applyFill="1" applyBorder="1" applyAlignment="1">
      <alignment horizontal="left" vertical="center" wrapText="1"/>
    </xf>
    <xf numFmtId="0" fontId="68" fillId="12" borderId="0" xfId="0" applyFont="1" applyFill="1" applyBorder="1"/>
    <xf numFmtId="0" fontId="68" fillId="12" borderId="0" xfId="0" applyFont="1" applyFill="1"/>
    <xf numFmtId="0" fontId="67" fillId="44" borderId="28" xfId="0" applyFont="1" applyFill="1" applyBorder="1" applyAlignment="1">
      <alignment horizontal="center" vertical="center" wrapText="1"/>
    </xf>
    <xf numFmtId="0" fontId="0" fillId="12" borderId="53" xfId="0" applyFill="1" applyBorder="1"/>
    <xf numFmtId="182" fontId="67" fillId="12" borderId="47" xfId="0" applyNumberFormat="1" applyFont="1" applyFill="1" applyBorder="1" applyAlignment="1">
      <alignment horizontal="center" vertical="center" wrapText="1"/>
    </xf>
    <xf numFmtId="0" fontId="66" fillId="12" borderId="55" xfId="0" applyFont="1" applyFill="1" applyBorder="1" applyAlignment="1">
      <alignment horizontal="center" vertical="center" wrapText="1"/>
    </xf>
    <xf numFmtId="0" fontId="16" fillId="12" borderId="16" xfId="0" applyFont="1" applyFill="1" applyBorder="1" applyAlignment="1">
      <alignment horizontal="center" vertical="center" wrapText="1"/>
    </xf>
    <xf numFmtId="0" fontId="0" fillId="12" borderId="47" xfId="0" applyFill="1" applyBorder="1" applyAlignment="1">
      <alignment vertical="center" wrapText="1"/>
    </xf>
    <xf numFmtId="0" fontId="66" fillId="12" borderId="50" xfId="0" applyFont="1" applyFill="1" applyBorder="1" applyAlignment="1">
      <alignment horizontal="center"/>
    </xf>
    <xf numFmtId="0" fontId="16" fillId="12" borderId="47" xfId="10" applyFont="1" applyFill="1" applyBorder="1" applyAlignment="1">
      <alignment horizontal="center"/>
    </xf>
    <xf numFmtId="0" fontId="66" fillId="12" borderId="47" xfId="0" applyFont="1" applyFill="1" applyBorder="1" applyAlignment="1">
      <alignment horizontal="center" wrapText="1"/>
    </xf>
    <xf numFmtId="0" fontId="16" fillId="12" borderId="47" xfId="0" applyFont="1" applyFill="1" applyBorder="1" applyAlignment="1">
      <alignment horizontal="center" wrapText="1"/>
    </xf>
    <xf numFmtId="0" fontId="0" fillId="12" borderId="47" xfId="10" applyFont="1" applyFill="1" applyBorder="1" applyAlignment="1"/>
    <xf numFmtId="0" fontId="70" fillId="12" borderId="47" xfId="0" applyFont="1" applyFill="1" applyBorder="1" applyAlignment="1">
      <alignment horizontal="center" vertical="center" wrapText="1"/>
    </xf>
    <xf numFmtId="182" fontId="0" fillId="12" borderId="47" xfId="7667" applyNumberFormat="1" applyFont="1" applyFill="1" applyBorder="1" applyAlignment="1">
      <alignment horizontal="center" wrapText="1"/>
    </xf>
    <xf numFmtId="182" fontId="0" fillId="12" borderId="47" xfId="7667" applyNumberFormat="1" applyFont="1" applyFill="1" applyBorder="1" applyAlignment="1">
      <alignment horizontal="center" vertical="center" wrapText="1"/>
    </xf>
    <xf numFmtId="0" fontId="68" fillId="12" borderId="47" xfId="0" applyFont="1" applyFill="1" applyBorder="1"/>
    <xf numFmtId="0" fontId="0" fillId="12" borderId="47" xfId="0" applyFill="1" applyBorder="1" applyAlignment="1">
      <alignment horizontal="left" vertical="center" wrapText="1"/>
    </xf>
    <xf numFmtId="0" fontId="71" fillId="12" borderId="47" xfId="0" applyFont="1" applyFill="1" applyBorder="1"/>
    <xf numFmtId="4" fontId="69" fillId="12" borderId="0" xfId="0" applyNumberFormat="1" applyFont="1" applyFill="1" applyAlignment="1">
      <alignment horizontal="left"/>
    </xf>
    <xf numFmtId="0" fontId="66" fillId="12" borderId="47" xfId="0" applyFont="1" applyFill="1" applyBorder="1" applyAlignment="1">
      <alignment horizontal="left" vertical="center" wrapText="1"/>
    </xf>
    <xf numFmtId="0" fontId="67" fillId="12" borderId="47" xfId="0" applyFont="1" applyFill="1" applyBorder="1" applyAlignment="1">
      <alignment horizontal="left" vertical="center" wrapText="1"/>
    </xf>
    <xf numFmtId="0" fontId="16" fillId="12" borderId="14" xfId="0" applyFont="1" applyFill="1" applyBorder="1" applyAlignment="1">
      <alignment horizontal="center" vertical="center" wrapText="1"/>
    </xf>
    <xf numFmtId="0" fontId="19" fillId="12" borderId="51" xfId="10" applyFont="1" applyFill="1" applyBorder="1" applyAlignment="1">
      <alignment horizontal="center" vertical="center" wrapText="1"/>
    </xf>
    <xf numFmtId="0" fontId="19" fillId="12" borderId="9" xfId="10" applyFont="1" applyFill="1" applyBorder="1" applyAlignment="1">
      <alignment horizontal="center" vertical="center" wrapText="1"/>
    </xf>
    <xf numFmtId="0" fontId="19" fillId="12" borderId="47" xfId="10" applyNumberFormat="1" applyFont="1" applyFill="1" applyBorder="1" applyAlignment="1">
      <alignment horizontal="left" vertical="center" wrapText="1"/>
    </xf>
    <xf numFmtId="167" fontId="63" fillId="12" borderId="47" xfId="9" applyFont="1" applyFill="1" applyBorder="1" applyAlignment="1">
      <alignment horizontal="right" vertical="center"/>
    </xf>
    <xf numFmtId="0" fontId="16" fillId="12" borderId="49" xfId="10" applyFont="1" applyFill="1" applyBorder="1" applyAlignment="1">
      <alignment horizontal="center" vertical="center"/>
    </xf>
    <xf numFmtId="0" fontId="21" fillId="12" borderId="9" xfId="10" applyFont="1" applyFill="1" applyBorder="1" applyAlignment="1">
      <alignment horizontal="left" vertical="center" wrapText="1"/>
    </xf>
    <xf numFmtId="0" fontId="62" fillId="12" borderId="0" xfId="0" applyFont="1" applyFill="1"/>
    <xf numFmtId="0" fontId="62" fillId="12" borderId="50" xfId="0" applyFont="1" applyFill="1" applyBorder="1" applyAlignment="1">
      <alignment wrapText="1"/>
    </xf>
    <xf numFmtId="182" fontId="19" fillId="12" borderId="3" xfId="0" applyNumberFormat="1" applyFont="1" applyFill="1" applyBorder="1" applyAlignment="1">
      <alignment horizontal="left" vertical="center"/>
    </xf>
    <xf numFmtId="182" fontId="19" fillId="12" borderId="47" xfId="0" applyNumberFormat="1" applyFont="1" applyFill="1" applyBorder="1" applyAlignment="1">
      <alignment horizontal="left" vertical="center"/>
    </xf>
    <xf numFmtId="0" fontId="0" fillId="12" borderId="47" xfId="0" applyFont="1" applyFill="1" applyBorder="1" applyAlignment="1">
      <alignment horizontal="center" vertical="center" wrapText="1"/>
    </xf>
    <xf numFmtId="0" fontId="0" fillId="12" borderId="47" xfId="0" applyFill="1" applyBorder="1" applyAlignment="1">
      <alignment horizontal="center" vertical="center" wrapText="1"/>
    </xf>
    <xf numFmtId="4" fontId="0" fillId="12" borderId="47" xfId="0" applyNumberFormat="1" applyFill="1" applyBorder="1" applyAlignment="1">
      <alignment horizontal="center" vertical="center" wrapText="1"/>
    </xf>
    <xf numFmtId="4" fontId="0" fillId="12" borderId="47" xfId="0" applyNumberFormat="1" applyFont="1" applyFill="1" applyBorder="1" applyAlignment="1">
      <alignment horizontal="center" vertical="center" wrapText="1"/>
    </xf>
    <xf numFmtId="4" fontId="70" fillId="12" borderId="47" xfId="0" applyNumberFormat="1" applyFont="1" applyFill="1" applyBorder="1" applyAlignment="1">
      <alignment horizontal="center" vertical="center"/>
    </xf>
    <xf numFmtId="0" fontId="70" fillId="12" borderId="51" xfId="0" applyFont="1" applyFill="1" applyBorder="1" applyAlignment="1">
      <alignment horizontal="center"/>
    </xf>
    <xf numFmtId="0" fontId="74" fillId="12" borderId="47" xfId="5942" applyNumberFormat="1" applyFont="1" applyFill="1" applyBorder="1" applyAlignment="1">
      <alignment horizontal="center" vertical="center"/>
    </xf>
    <xf numFmtId="0" fontId="75" fillId="12" borderId="51" xfId="7667" applyFont="1" applyFill="1" applyBorder="1" applyAlignment="1">
      <alignment wrapText="1"/>
    </xf>
    <xf numFmtId="49" fontId="22" fillId="12" borderId="0" xfId="0" applyNumberFormat="1" applyFont="1" applyFill="1" applyBorder="1" applyAlignment="1">
      <alignment horizontal="center" vertical="center"/>
    </xf>
    <xf numFmtId="0" fontId="23" fillId="12" borderId="47" xfId="10" applyFont="1" applyFill="1" applyBorder="1" applyAlignment="1">
      <alignment horizontal="left" vertical="center" wrapText="1"/>
    </xf>
    <xf numFmtId="0" fontId="58" fillId="13" borderId="20" xfId="0" applyFont="1" applyFill="1" applyBorder="1" applyAlignment="1">
      <alignment horizontal="center"/>
    </xf>
    <xf numFmtId="0" fontId="58" fillId="13" borderId="21" xfId="0" applyFont="1" applyFill="1" applyBorder="1" applyAlignment="1">
      <alignment horizontal="center"/>
    </xf>
    <xf numFmtId="0" fontId="58" fillId="13" borderId="22" xfId="0" applyFont="1" applyFill="1" applyBorder="1" applyAlignment="1">
      <alignment horizontal="center"/>
    </xf>
    <xf numFmtId="0" fontId="59" fillId="13" borderId="3" xfId="0" applyFont="1" applyFill="1" applyBorder="1" applyAlignment="1">
      <alignment horizontal="center" vertical="center"/>
    </xf>
    <xf numFmtId="0" fontId="59" fillId="13" borderId="0" xfId="0" applyFont="1" applyFill="1" applyAlignment="1">
      <alignment horizontal="center" vertical="center"/>
    </xf>
    <xf numFmtId="0" fontId="59" fillId="13" borderId="4" xfId="0" applyFont="1" applyFill="1" applyBorder="1" applyAlignment="1">
      <alignment horizontal="center" vertical="center"/>
    </xf>
    <xf numFmtId="0" fontId="61" fillId="13" borderId="23" xfId="0" applyFont="1" applyFill="1" applyBorder="1" applyAlignment="1">
      <alignment horizontal="center"/>
    </xf>
    <xf numFmtId="0" fontId="61" fillId="13" borderId="24" xfId="0" applyFont="1" applyFill="1" applyBorder="1" applyAlignment="1">
      <alignment horizontal="center"/>
    </xf>
    <xf numFmtId="0" fontId="61" fillId="13" borderId="25" xfId="0" applyFont="1" applyFill="1" applyBorder="1" applyAlignment="1">
      <alignment horizontal="center"/>
    </xf>
    <xf numFmtId="0" fontId="22" fillId="12" borderId="0" xfId="0" applyFont="1" applyFill="1" applyAlignment="1">
      <alignment horizontal="center"/>
    </xf>
    <xf numFmtId="0" fontId="25" fillId="12" borderId="0" xfId="0" applyFont="1" applyFill="1" applyAlignment="1">
      <alignment horizontal="center"/>
    </xf>
    <xf numFmtId="0" fontId="22" fillId="12" borderId="0" xfId="0" applyFont="1" applyFill="1" applyAlignment="1">
      <alignment horizontal="center" vertical="center"/>
    </xf>
    <xf numFmtId="0" fontId="62" fillId="12" borderId="0" xfId="0" applyFont="1" applyFill="1" applyAlignment="1">
      <alignment horizontal="center"/>
    </xf>
    <xf numFmtId="0" fontId="59" fillId="13" borderId="0" xfId="0" applyFont="1" applyFill="1" applyBorder="1" applyAlignment="1">
      <alignment horizontal="center" vertical="center"/>
    </xf>
    <xf numFmtId="0" fontId="22" fillId="12" borderId="0" xfId="0" applyFont="1" applyFill="1" applyAlignment="1">
      <alignment horizontal="right" vertical="center"/>
    </xf>
    <xf numFmtId="0" fontId="22" fillId="0" borderId="0" xfId="0" applyFont="1" applyAlignment="1">
      <alignment horizontal="center"/>
    </xf>
    <xf numFmtId="0" fontId="0" fillId="13" borderId="20" xfId="0" applyFill="1" applyBorder="1" applyAlignment="1">
      <alignment horizontal="center"/>
    </xf>
    <xf numFmtId="0" fontId="0" fillId="13" borderId="21" xfId="0" applyFill="1" applyBorder="1" applyAlignment="1">
      <alignment horizontal="center"/>
    </xf>
    <xf numFmtId="0" fontId="62" fillId="0" borderId="0" xfId="0" applyFont="1" applyAlignment="1">
      <alignment horizontal="center"/>
    </xf>
    <xf numFmtId="0" fontId="21" fillId="13" borderId="26" xfId="25" applyFont="1" applyFill="1" applyBorder="1" applyAlignment="1">
      <alignment horizontal="center"/>
    </xf>
    <xf numFmtId="0" fontId="21" fillId="13" borderId="27" xfId="25" applyFont="1" applyFill="1" applyBorder="1" applyAlignment="1">
      <alignment horizontal="center"/>
    </xf>
    <xf numFmtId="0" fontId="21" fillId="0" borderId="23" xfId="28" applyFont="1" applyBorder="1" applyAlignment="1">
      <alignment horizontal="center" vertical="center"/>
    </xf>
    <xf numFmtId="0" fontId="21" fillId="0" borderId="24" xfId="28" applyFont="1" applyBorder="1" applyAlignment="1">
      <alignment horizontal="center" vertical="center"/>
    </xf>
    <xf numFmtId="0" fontId="21" fillId="0" borderId="25" xfId="28" applyFont="1" applyBorder="1" applyAlignment="1">
      <alignment horizontal="center" vertical="center"/>
    </xf>
    <xf numFmtId="0" fontId="61" fillId="13" borderId="3" xfId="0" applyFont="1" applyFill="1" applyBorder="1" applyAlignment="1">
      <alignment horizontal="center"/>
    </xf>
    <xf numFmtId="0" fontId="61" fillId="13" borderId="0" xfId="0" applyFont="1" applyFill="1" applyBorder="1" applyAlignment="1">
      <alignment horizontal="center"/>
    </xf>
    <xf numFmtId="0" fontId="59" fillId="13" borderId="21" xfId="0" applyFont="1" applyFill="1" applyBorder="1" applyAlignment="1">
      <alignment horizontal="center" vertical="center"/>
    </xf>
    <xf numFmtId="0" fontId="59" fillId="13" borderId="22" xfId="0" applyFont="1" applyFill="1" applyBorder="1" applyAlignment="1">
      <alignment horizontal="center" vertical="center"/>
    </xf>
  </cellXfs>
  <cellStyles count="7668">
    <cellStyle name="_x000d__x000a_JournalTemplate=C:\COMFO\CTALK\JOURSTD.TPL_x000d__x000a_LbStateAddress=3 3 0 251 1 89 2 311_x000d__x000a_LbStateJou" xfId="32"/>
    <cellStyle name="20% - Ênfase1 100" xfId="33"/>
    <cellStyle name="20% - Ênfase1 2" xfId="34"/>
    <cellStyle name="20% - Ênfase2 2" xfId="35"/>
    <cellStyle name="20% - Ênfase3 2" xfId="36"/>
    <cellStyle name="20% - Ênfase4 2" xfId="37"/>
    <cellStyle name="20% - Ênfase5 2" xfId="38"/>
    <cellStyle name="20% - Ênfase6 2" xfId="39"/>
    <cellStyle name="40% - Ênfase1 2" xfId="40"/>
    <cellStyle name="40% - Ênfase2 2" xfId="41"/>
    <cellStyle name="40% - Ênfase3 2" xfId="42"/>
    <cellStyle name="40% - Ênfase4 2" xfId="43"/>
    <cellStyle name="40% - Ênfase5 2" xfId="44"/>
    <cellStyle name="40% - Ênfase6 2" xfId="45"/>
    <cellStyle name="60% - Ênfase1 2" xfId="46"/>
    <cellStyle name="60% - Ênfase2 2" xfId="47"/>
    <cellStyle name="60% - Ênfase3 2" xfId="48"/>
    <cellStyle name="60% - Ênfase4 2" xfId="49"/>
    <cellStyle name="60% - Ênfase5 2" xfId="50"/>
    <cellStyle name="60% - Ênfase6 2" xfId="51"/>
    <cellStyle name="60% - Ênfase6 37" xfId="52"/>
    <cellStyle name="Accent" xfId="1"/>
    <cellStyle name="Accent 1" xfId="2"/>
    <cellStyle name="Accent 2" xfId="3"/>
    <cellStyle name="Accent 3" xfId="4"/>
    <cellStyle name="Bad" xfId="5"/>
    <cellStyle name="Bom 2" xfId="53"/>
    <cellStyle name="Cálculo 2" xfId="54"/>
    <cellStyle name="Célula de Verificação 2" xfId="55"/>
    <cellStyle name="Célula Vinculada 2" xfId="56"/>
    <cellStyle name="cf1" xfId="6"/>
    <cellStyle name="Comma_Arauco Piping list" xfId="57"/>
    <cellStyle name="Comma0" xfId="58"/>
    <cellStyle name="ConditionalStyle_1" xfId="7"/>
    <cellStyle name="CORES" xfId="59"/>
    <cellStyle name="Currency [0]_Arauco Piping list" xfId="60"/>
    <cellStyle name="Currency_Arauco Piping list" xfId="61"/>
    <cellStyle name="Currency0" xfId="62"/>
    <cellStyle name="Data" xfId="63"/>
    <cellStyle name="Date" xfId="64"/>
    <cellStyle name="Ênfase1 2" xfId="65"/>
    <cellStyle name="Ênfase2 2" xfId="66"/>
    <cellStyle name="Ênfase3 2" xfId="67"/>
    <cellStyle name="Ênfase4 2" xfId="68"/>
    <cellStyle name="Ênfase5 2" xfId="69"/>
    <cellStyle name="Ênfase6 2" xfId="70"/>
    <cellStyle name="Entrada 2" xfId="71"/>
    <cellStyle name="Error" xfId="8"/>
    <cellStyle name="Excel Built-in Comma" xfId="9"/>
    <cellStyle name="Excel Built-in Excel Built-in Excel Built-in Excel Built-in Excel Built-in Excel Built-in Excel Built-in Excel Built-in Separador de milhares 4" xfId="72"/>
    <cellStyle name="Excel Built-in Excel Built-in Excel Built-in Excel Built-in Excel Built-in Excel Built-in Excel Built-in Separador de milhares 4" xfId="73"/>
    <cellStyle name="Excel Built-in Explanatory Text" xfId="10"/>
    <cellStyle name="Excel Built-in Normal" xfId="74"/>
    <cellStyle name="Excel Built-in Normal 1" xfId="75"/>
    <cellStyle name="Excel Built-in Normal 2" xfId="76"/>
    <cellStyle name="Excel Built-in Normal 3" xfId="77"/>
    <cellStyle name="Excel Built-in Percent" xfId="11"/>
    <cellStyle name="Excel_BuiltIn_Comma" xfId="78"/>
    <cellStyle name="Fixed" xfId="79"/>
    <cellStyle name="Fixo" xfId="80"/>
    <cellStyle name="Followed Hyperlink" xfId="81"/>
    <cellStyle name="Footnote" xfId="12"/>
    <cellStyle name="Good" xfId="13"/>
    <cellStyle name="Grey" xfId="82"/>
    <cellStyle name="Heading" xfId="83"/>
    <cellStyle name="Heading (user)" xfId="14"/>
    <cellStyle name="Heading 1" xfId="15"/>
    <cellStyle name="Heading 2" xfId="16"/>
    <cellStyle name="Heading1" xfId="84"/>
    <cellStyle name="Hiperlink 2" xfId="85"/>
    <cellStyle name="Incorreto 2" xfId="86"/>
    <cellStyle name="Indefinido" xfId="87"/>
    <cellStyle name="Input [yellow]" xfId="88"/>
    <cellStyle name="material" xfId="89"/>
    <cellStyle name="material 2" xfId="90"/>
    <cellStyle name="material 2 2" xfId="91"/>
    <cellStyle name="material 3" xfId="92"/>
    <cellStyle name="material 4" xfId="93"/>
    <cellStyle name="MINIPG" xfId="94"/>
    <cellStyle name="Moeda" xfId="26" builtinId="4"/>
    <cellStyle name="Moeda 2" xfId="24"/>
    <cellStyle name="Neutra 2" xfId="95"/>
    <cellStyle name="Neutral" xfId="17"/>
    <cellStyle name="Normal" xfId="0" builtinId="0" customBuiltin="1"/>
    <cellStyle name="Normal - Style1" xfId="96"/>
    <cellStyle name="Normal 10" xfId="97"/>
    <cellStyle name="Normal 10 2" xfId="98"/>
    <cellStyle name="Normal 10 2 2" xfId="99"/>
    <cellStyle name="Normal 10 3" xfId="100"/>
    <cellStyle name="Normal 100" xfId="101"/>
    <cellStyle name="Normal 101" xfId="102"/>
    <cellStyle name="Normal 102" xfId="103"/>
    <cellStyle name="Normal 103" xfId="104"/>
    <cellStyle name="Normal 104" xfId="105"/>
    <cellStyle name="Normal 105" xfId="106"/>
    <cellStyle name="Normal 106" xfId="107"/>
    <cellStyle name="Normal 107" xfId="108"/>
    <cellStyle name="Normal 108" xfId="109"/>
    <cellStyle name="Normal 109" xfId="110"/>
    <cellStyle name="Normal 11" xfId="111"/>
    <cellStyle name="Normal 11 2" xfId="28"/>
    <cellStyle name="Normal 11 2 2" xfId="112"/>
    <cellStyle name="Normal 11 3" xfId="113"/>
    <cellStyle name="Normal 110" xfId="114"/>
    <cellStyle name="Normal 111" xfId="115"/>
    <cellStyle name="Normal 112" xfId="116"/>
    <cellStyle name="Normal 113" xfId="117"/>
    <cellStyle name="Normal 114" xfId="118"/>
    <cellStyle name="Normal 115" xfId="119"/>
    <cellStyle name="Normal 116" xfId="120"/>
    <cellStyle name="Normal 117" xfId="121"/>
    <cellStyle name="Normal 118" xfId="122"/>
    <cellStyle name="Normal 119" xfId="123"/>
    <cellStyle name="Normal 12" xfId="124"/>
    <cellStyle name="Normal 12 2" xfId="125"/>
    <cellStyle name="Normal 12 2 2" xfId="126"/>
    <cellStyle name="Normal 12 3" xfId="127"/>
    <cellStyle name="Normal 12 4" xfId="128"/>
    <cellStyle name="Normal 120" xfId="129"/>
    <cellStyle name="Normal 121" xfId="130"/>
    <cellStyle name="Normal 122" xfId="131"/>
    <cellStyle name="Normal 123" xfId="132"/>
    <cellStyle name="Normal 124" xfId="133"/>
    <cellStyle name="Normal 125" xfId="134"/>
    <cellStyle name="Normal 126" xfId="135"/>
    <cellStyle name="Normal 127" xfId="136"/>
    <cellStyle name="Normal 128" xfId="137"/>
    <cellStyle name="Normal 129" xfId="138"/>
    <cellStyle name="Normal 13" xfId="139"/>
    <cellStyle name="Normal 13 10" xfId="140"/>
    <cellStyle name="Normal 13 10 2" xfId="141"/>
    <cellStyle name="Normal 13 10 3" xfId="142"/>
    <cellStyle name="Normal 13 10 4" xfId="143"/>
    <cellStyle name="Normal 13 11" xfId="144"/>
    <cellStyle name="Normal 13 11 2" xfId="145"/>
    <cellStyle name="Normal 13 11 3" xfId="146"/>
    <cellStyle name="Normal 13 11 4" xfId="147"/>
    <cellStyle name="Normal 13 12" xfId="148"/>
    <cellStyle name="Normal 13 12 2" xfId="149"/>
    <cellStyle name="Normal 13 12 3" xfId="150"/>
    <cellStyle name="Normal 13 12 4" xfId="151"/>
    <cellStyle name="Normal 13 13" xfId="152"/>
    <cellStyle name="Normal 13 13 2" xfId="153"/>
    <cellStyle name="Normal 13 13 3" xfId="154"/>
    <cellStyle name="Normal 13 14" xfId="155"/>
    <cellStyle name="Normal 13 14 2" xfId="156"/>
    <cellStyle name="Normal 13 15" xfId="157"/>
    <cellStyle name="Normal 13 16" xfId="158"/>
    <cellStyle name="Normal 13 2" xfId="159"/>
    <cellStyle name="Normal 13 2 10" xfId="160"/>
    <cellStyle name="Normal 13 2 10 2" xfId="161"/>
    <cellStyle name="Normal 13 2 10 3" xfId="162"/>
    <cellStyle name="Normal 13 2 10 4" xfId="163"/>
    <cellStyle name="Normal 13 2 11" xfId="164"/>
    <cellStyle name="Normal 13 2 11 2" xfId="165"/>
    <cellStyle name="Normal 13 2 11 3" xfId="166"/>
    <cellStyle name="Normal 13 2 12" xfId="167"/>
    <cellStyle name="Normal 13 2 12 2" xfId="168"/>
    <cellStyle name="Normal 13 2 13" xfId="169"/>
    <cellStyle name="Normal 13 2 14" xfId="170"/>
    <cellStyle name="Normal 13 2 2" xfId="171"/>
    <cellStyle name="Normal 13 2 2 2" xfId="172"/>
    <cellStyle name="Normal 13 2 2 2 2" xfId="173"/>
    <cellStyle name="Normal 13 2 2 2 2 2" xfId="174"/>
    <cellStyle name="Normal 13 2 2 2 2 2 2" xfId="175"/>
    <cellStyle name="Normal 13 2 2 2 2 2 3" xfId="176"/>
    <cellStyle name="Normal 13 2 2 2 2 2 4" xfId="177"/>
    <cellStyle name="Normal 13 2 2 2 2 3" xfId="178"/>
    <cellStyle name="Normal 13 2 2 2 2 4" xfId="179"/>
    <cellStyle name="Normal 13 2 2 2 2 5" xfId="180"/>
    <cellStyle name="Normal 13 2 2 2 3" xfId="181"/>
    <cellStyle name="Normal 13 2 2 2 3 2" xfId="182"/>
    <cellStyle name="Normal 13 2 2 2 3 3" xfId="183"/>
    <cellStyle name="Normal 13 2 2 2 3 4" xfId="184"/>
    <cellStyle name="Normal 13 2 2 2 4" xfId="185"/>
    <cellStyle name="Normal 13 2 2 2 5" xfId="186"/>
    <cellStyle name="Normal 13 2 2 2 6" xfId="187"/>
    <cellStyle name="Normal 13 2 2 3" xfId="188"/>
    <cellStyle name="Normal 13 2 2 3 2" xfId="189"/>
    <cellStyle name="Normal 13 2 2 3 2 2" xfId="190"/>
    <cellStyle name="Normal 13 2 2 3 2 3" xfId="191"/>
    <cellStyle name="Normal 13 2 2 3 2 4" xfId="192"/>
    <cellStyle name="Normal 13 2 2 3 3" xfId="193"/>
    <cellStyle name="Normal 13 2 2 3 4" xfId="194"/>
    <cellStyle name="Normal 13 2 2 3 5" xfId="195"/>
    <cellStyle name="Normal 13 2 2 4" xfId="196"/>
    <cellStyle name="Normal 13 2 2 4 2" xfId="197"/>
    <cellStyle name="Normal 13 2 2 4 3" xfId="198"/>
    <cellStyle name="Normal 13 2 2 4 4" xfId="199"/>
    <cellStyle name="Normal 13 2 2 5" xfId="200"/>
    <cellStyle name="Normal 13 2 2 5 2" xfId="201"/>
    <cellStyle name="Normal 13 2 2 5 3" xfId="202"/>
    <cellStyle name="Normal 13 2 2 5 4" xfId="203"/>
    <cellStyle name="Normal 13 2 2 6" xfId="204"/>
    <cellStyle name="Normal 13 2 2 6 2" xfId="205"/>
    <cellStyle name="Normal 13 2 2 6 3" xfId="206"/>
    <cellStyle name="Normal 13 2 2 7" xfId="207"/>
    <cellStyle name="Normal 13 2 2 8" xfId="208"/>
    <cellStyle name="Normal 13 2 2 9" xfId="209"/>
    <cellStyle name="Normal 13 2 3" xfId="210"/>
    <cellStyle name="Normal 13 2 3 2" xfId="211"/>
    <cellStyle name="Normal 13 2 3 2 2" xfId="212"/>
    <cellStyle name="Normal 13 2 3 2 2 2" xfId="213"/>
    <cellStyle name="Normal 13 2 3 2 2 2 2" xfId="214"/>
    <cellStyle name="Normal 13 2 3 2 2 2 3" xfId="215"/>
    <cellStyle name="Normal 13 2 3 2 2 2 4" xfId="216"/>
    <cellStyle name="Normal 13 2 3 2 2 3" xfId="217"/>
    <cellStyle name="Normal 13 2 3 2 2 4" xfId="218"/>
    <cellStyle name="Normal 13 2 3 2 2 5" xfId="219"/>
    <cellStyle name="Normal 13 2 3 2 3" xfId="220"/>
    <cellStyle name="Normal 13 2 3 2 3 2" xfId="221"/>
    <cellStyle name="Normal 13 2 3 2 3 3" xfId="222"/>
    <cellStyle name="Normal 13 2 3 2 3 4" xfId="223"/>
    <cellStyle name="Normal 13 2 3 2 4" xfId="224"/>
    <cellStyle name="Normal 13 2 3 2 5" xfId="225"/>
    <cellStyle name="Normal 13 2 3 2 6" xfId="226"/>
    <cellStyle name="Normal 13 2 3 3" xfId="227"/>
    <cellStyle name="Normal 13 2 3 3 2" xfId="228"/>
    <cellStyle name="Normal 13 2 3 3 2 2" xfId="229"/>
    <cellStyle name="Normal 13 2 3 3 2 3" xfId="230"/>
    <cellStyle name="Normal 13 2 3 3 2 4" xfId="231"/>
    <cellStyle name="Normal 13 2 3 3 3" xfId="232"/>
    <cellStyle name="Normal 13 2 3 3 4" xfId="233"/>
    <cellStyle name="Normal 13 2 3 3 5" xfId="234"/>
    <cellStyle name="Normal 13 2 3 4" xfId="235"/>
    <cellStyle name="Normal 13 2 3 4 2" xfId="236"/>
    <cellStyle name="Normal 13 2 3 4 3" xfId="237"/>
    <cellStyle name="Normal 13 2 3 4 4" xfId="238"/>
    <cellStyle name="Normal 13 2 3 5" xfId="239"/>
    <cellStyle name="Normal 13 2 3 5 2" xfId="240"/>
    <cellStyle name="Normal 13 2 3 5 3" xfId="241"/>
    <cellStyle name="Normal 13 2 3 5 4" xfId="242"/>
    <cellStyle name="Normal 13 2 3 6" xfId="243"/>
    <cellStyle name="Normal 13 2 3 6 2" xfId="244"/>
    <cellStyle name="Normal 13 2 3 6 3" xfId="245"/>
    <cellStyle name="Normal 13 2 3 7" xfId="246"/>
    <cellStyle name="Normal 13 2 3 8" xfId="247"/>
    <cellStyle name="Normal 13 2 3 9" xfId="248"/>
    <cellStyle name="Normal 13 2 4" xfId="249"/>
    <cellStyle name="Normal 13 2 4 2" xfId="250"/>
    <cellStyle name="Normal 13 2 4 2 2" xfId="251"/>
    <cellStyle name="Normal 13 2 4 2 2 2" xfId="252"/>
    <cellStyle name="Normal 13 2 4 2 2 3" xfId="253"/>
    <cellStyle name="Normal 13 2 4 2 2 4" xfId="254"/>
    <cellStyle name="Normal 13 2 4 2 3" xfId="255"/>
    <cellStyle name="Normal 13 2 4 2 4" xfId="256"/>
    <cellStyle name="Normal 13 2 4 2 5" xfId="257"/>
    <cellStyle name="Normal 13 2 4 3" xfId="258"/>
    <cellStyle name="Normal 13 2 4 3 2" xfId="259"/>
    <cellStyle name="Normal 13 2 4 3 3" xfId="260"/>
    <cellStyle name="Normal 13 2 4 3 4" xfId="261"/>
    <cellStyle name="Normal 13 2 4 4" xfId="262"/>
    <cellStyle name="Normal 13 2 4 5" xfId="263"/>
    <cellStyle name="Normal 13 2 4 6" xfId="264"/>
    <cellStyle name="Normal 13 2 5" xfId="265"/>
    <cellStyle name="Normal 13 2 5 2" xfId="266"/>
    <cellStyle name="Normal 13 2 5 2 2" xfId="267"/>
    <cellStyle name="Normal 13 2 5 2 2 2" xfId="268"/>
    <cellStyle name="Normal 13 2 5 2 2 3" xfId="269"/>
    <cellStyle name="Normal 13 2 5 2 2 4" xfId="270"/>
    <cellStyle name="Normal 13 2 5 2 3" xfId="271"/>
    <cellStyle name="Normal 13 2 5 2 4" xfId="272"/>
    <cellStyle name="Normal 13 2 5 2 5" xfId="273"/>
    <cellStyle name="Normal 13 2 5 3" xfId="274"/>
    <cellStyle name="Normal 13 2 5 3 2" xfId="275"/>
    <cellStyle name="Normal 13 2 5 3 3" xfId="276"/>
    <cellStyle name="Normal 13 2 5 3 4" xfId="277"/>
    <cellStyle name="Normal 13 2 5 4" xfId="278"/>
    <cellStyle name="Normal 13 2 5 5" xfId="279"/>
    <cellStyle name="Normal 13 2 5 6" xfId="280"/>
    <cellStyle name="Normal 13 2 6" xfId="281"/>
    <cellStyle name="Normal 13 2 6 2" xfId="282"/>
    <cellStyle name="Normal 13 2 6 2 2" xfId="283"/>
    <cellStyle name="Normal 13 2 6 2 2 2" xfId="284"/>
    <cellStyle name="Normal 13 2 6 2 2 3" xfId="285"/>
    <cellStyle name="Normal 13 2 6 2 2 4" xfId="286"/>
    <cellStyle name="Normal 13 2 6 2 3" xfId="287"/>
    <cellStyle name="Normal 13 2 6 2 4" xfId="288"/>
    <cellStyle name="Normal 13 2 6 2 5" xfId="289"/>
    <cellStyle name="Normal 13 2 6 3" xfId="290"/>
    <cellStyle name="Normal 13 2 6 3 2" xfId="291"/>
    <cellStyle name="Normal 13 2 6 3 3" xfId="292"/>
    <cellStyle name="Normal 13 2 6 3 4" xfId="293"/>
    <cellStyle name="Normal 13 2 6 4" xfId="294"/>
    <cellStyle name="Normal 13 2 6 5" xfId="295"/>
    <cellStyle name="Normal 13 2 6 6" xfId="296"/>
    <cellStyle name="Normal 13 2 7" xfId="297"/>
    <cellStyle name="Normal 13 2 7 2" xfId="298"/>
    <cellStyle name="Normal 13 2 7 2 2" xfId="299"/>
    <cellStyle name="Normal 13 2 7 2 3" xfId="300"/>
    <cellStyle name="Normal 13 2 7 2 4" xfId="301"/>
    <cellStyle name="Normal 13 2 7 3" xfId="302"/>
    <cellStyle name="Normal 13 2 7 4" xfId="303"/>
    <cellStyle name="Normal 13 2 7 5" xfId="304"/>
    <cellStyle name="Normal 13 2 8" xfId="305"/>
    <cellStyle name="Normal 13 2 8 2" xfId="306"/>
    <cellStyle name="Normal 13 2 8 3" xfId="307"/>
    <cellStyle name="Normal 13 2 8 4" xfId="308"/>
    <cellStyle name="Normal 13 2 9" xfId="309"/>
    <cellStyle name="Normal 13 2 9 2" xfId="310"/>
    <cellStyle name="Normal 13 2 9 3" xfId="311"/>
    <cellStyle name="Normal 13 2 9 4" xfId="312"/>
    <cellStyle name="Normal 13 3" xfId="313"/>
    <cellStyle name="Normal 13 3 10" xfId="314"/>
    <cellStyle name="Normal 13 3 10 2" xfId="315"/>
    <cellStyle name="Normal 13 3 10 3" xfId="316"/>
    <cellStyle name="Normal 13 3 10 4" xfId="317"/>
    <cellStyle name="Normal 13 3 11" xfId="318"/>
    <cellStyle name="Normal 13 3 11 2" xfId="319"/>
    <cellStyle name="Normal 13 3 11 3" xfId="320"/>
    <cellStyle name="Normal 13 3 12" xfId="321"/>
    <cellStyle name="Normal 13 3 12 2" xfId="322"/>
    <cellStyle name="Normal 13 3 13" xfId="323"/>
    <cellStyle name="Normal 13 3 14" xfId="324"/>
    <cellStyle name="Normal 13 3 2" xfId="325"/>
    <cellStyle name="Normal 13 3 2 2" xfId="326"/>
    <cellStyle name="Normal 13 3 2 2 2" xfId="327"/>
    <cellStyle name="Normal 13 3 2 2 2 2" xfId="328"/>
    <cellStyle name="Normal 13 3 2 2 2 2 2" xfId="329"/>
    <cellStyle name="Normal 13 3 2 2 2 2 3" xfId="330"/>
    <cellStyle name="Normal 13 3 2 2 2 2 4" xfId="331"/>
    <cellStyle name="Normal 13 3 2 2 2 3" xfId="332"/>
    <cellStyle name="Normal 13 3 2 2 2 4" xfId="333"/>
    <cellStyle name="Normal 13 3 2 2 2 5" xfId="334"/>
    <cellStyle name="Normal 13 3 2 2 3" xfId="335"/>
    <cellStyle name="Normal 13 3 2 2 3 2" xfId="336"/>
    <cellStyle name="Normal 13 3 2 2 3 3" xfId="337"/>
    <cellStyle name="Normal 13 3 2 2 3 4" xfId="338"/>
    <cellStyle name="Normal 13 3 2 2 4" xfId="339"/>
    <cellStyle name="Normal 13 3 2 2 5" xfId="340"/>
    <cellStyle name="Normal 13 3 2 2 6" xfId="341"/>
    <cellStyle name="Normal 13 3 2 3" xfId="342"/>
    <cellStyle name="Normal 13 3 2 3 2" xfId="343"/>
    <cellStyle name="Normal 13 3 2 3 2 2" xfId="344"/>
    <cellStyle name="Normal 13 3 2 3 2 3" xfId="345"/>
    <cellStyle name="Normal 13 3 2 3 2 4" xfId="346"/>
    <cellStyle name="Normal 13 3 2 3 3" xfId="347"/>
    <cellStyle name="Normal 13 3 2 3 4" xfId="348"/>
    <cellStyle name="Normal 13 3 2 3 5" xfId="349"/>
    <cellStyle name="Normal 13 3 2 4" xfId="350"/>
    <cellStyle name="Normal 13 3 2 4 2" xfId="351"/>
    <cellStyle name="Normal 13 3 2 4 3" xfId="352"/>
    <cellStyle name="Normal 13 3 2 4 4" xfId="353"/>
    <cellStyle name="Normal 13 3 2 5" xfId="354"/>
    <cellStyle name="Normal 13 3 2 5 2" xfId="355"/>
    <cellStyle name="Normal 13 3 2 5 3" xfId="356"/>
    <cellStyle name="Normal 13 3 2 5 4" xfId="357"/>
    <cellStyle name="Normal 13 3 2 6" xfId="358"/>
    <cellStyle name="Normal 13 3 2 6 2" xfId="359"/>
    <cellStyle name="Normal 13 3 2 6 3" xfId="360"/>
    <cellStyle name="Normal 13 3 2 7" xfId="361"/>
    <cellStyle name="Normal 13 3 2 8" xfId="362"/>
    <cellStyle name="Normal 13 3 2 9" xfId="363"/>
    <cellStyle name="Normal 13 3 3" xfId="364"/>
    <cellStyle name="Normal 13 3 3 2" xfId="365"/>
    <cellStyle name="Normal 13 3 3 2 2" xfId="366"/>
    <cellStyle name="Normal 13 3 3 2 2 2" xfId="367"/>
    <cellStyle name="Normal 13 3 3 2 2 2 2" xfId="368"/>
    <cellStyle name="Normal 13 3 3 2 2 2 3" xfId="369"/>
    <cellStyle name="Normal 13 3 3 2 2 2 4" xfId="370"/>
    <cellStyle name="Normal 13 3 3 2 2 3" xfId="371"/>
    <cellStyle name="Normal 13 3 3 2 2 4" xfId="372"/>
    <cellStyle name="Normal 13 3 3 2 2 5" xfId="373"/>
    <cellStyle name="Normal 13 3 3 2 3" xfId="374"/>
    <cellStyle name="Normal 13 3 3 2 3 2" xfId="375"/>
    <cellStyle name="Normal 13 3 3 2 3 3" xfId="376"/>
    <cellStyle name="Normal 13 3 3 2 3 4" xfId="377"/>
    <cellStyle name="Normal 13 3 3 2 4" xfId="378"/>
    <cellStyle name="Normal 13 3 3 2 5" xfId="379"/>
    <cellStyle name="Normal 13 3 3 2 6" xfId="380"/>
    <cellStyle name="Normal 13 3 3 3" xfId="381"/>
    <cellStyle name="Normal 13 3 3 3 2" xfId="382"/>
    <cellStyle name="Normal 13 3 3 3 2 2" xfId="383"/>
    <cellStyle name="Normal 13 3 3 3 2 3" xfId="384"/>
    <cellStyle name="Normal 13 3 3 3 2 4" xfId="385"/>
    <cellStyle name="Normal 13 3 3 3 3" xfId="386"/>
    <cellStyle name="Normal 13 3 3 3 4" xfId="387"/>
    <cellStyle name="Normal 13 3 3 3 5" xfId="388"/>
    <cellStyle name="Normal 13 3 3 4" xfId="389"/>
    <cellStyle name="Normal 13 3 3 4 2" xfId="390"/>
    <cellStyle name="Normal 13 3 3 4 3" xfId="391"/>
    <cellStyle name="Normal 13 3 3 4 4" xfId="392"/>
    <cellStyle name="Normal 13 3 3 5" xfId="393"/>
    <cellStyle name="Normal 13 3 3 5 2" xfId="394"/>
    <cellStyle name="Normal 13 3 3 5 3" xfId="395"/>
    <cellStyle name="Normal 13 3 3 5 4" xfId="396"/>
    <cellStyle name="Normal 13 3 3 6" xfId="397"/>
    <cellStyle name="Normal 13 3 3 6 2" xfId="398"/>
    <cellStyle name="Normal 13 3 3 6 3" xfId="399"/>
    <cellStyle name="Normal 13 3 3 7" xfId="400"/>
    <cellStyle name="Normal 13 3 3 8" xfId="401"/>
    <cellStyle name="Normal 13 3 3 9" xfId="402"/>
    <cellStyle name="Normal 13 3 4" xfId="403"/>
    <cellStyle name="Normal 13 3 4 2" xfId="404"/>
    <cellStyle name="Normal 13 3 4 2 2" xfId="405"/>
    <cellStyle name="Normal 13 3 4 2 2 2" xfId="406"/>
    <cellStyle name="Normal 13 3 4 2 2 3" xfId="407"/>
    <cellStyle name="Normal 13 3 4 2 2 4" xfId="408"/>
    <cellStyle name="Normal 13 3 4 2 3" xfId="409"/>
    <cellStyle name="Normal 13 3 4 2 4" xfId="410"/>
    <cellStyle name="Normal 13 3 4 2 5" xfId="411"/>
    <cellStyle name="Normal 13 3 4 3" xfId="412"/>
    <cellStyle name="Normal 13 3 4 3 2" xfId="413"/>
    <cellStyle name="Normal 13 3 4 3 3" xfId="414"/>
    <cellStyle name="Normal 13 3 4 3 4" xfId="415"/>
    <cellStyle name="Normal 13 3 4 4" xfId="416"/>
    <cellStyle name="Normal 13 3 4 5" xfId="417"/>
    <cellStyle name="Normal 13 3 4 6" xfId="418"/>
    <cellStyle name="Normal 13 3 5" xfId="419"/>
    <cellStyle name="Normal 13 3 5 2" xfId="420"/>
    <cellStyle name="Normal 13 3 5 2 2" xfId="421"/>
    <cellStyle name="Normal 13 3 5 2 2 2" xfId="422"/>
    <cellStyle name="Normal 13 3 5 2 2 3" xfId="423"/>
    <cellStyle name="Normal 13 3 5 2 2 4" xfId="424"/>
    <cellStyle name="Normal 13 3 5 2 3" xfId="425"/>
    <cellStyle name="Normal 13 3 5 2 4" xfId="426"/>
    <cellStyle name="Normal 13 3 5 2 5" xfId="427"/>
    <cellStyle name="Normal 13 3 5 3" xfId="428"/>
    <cellStyle name="Normal 13 3 5 3 2" xfId="429"/>
    <cellStyle name="Normal 13 3 5 3 3" xfId="430"/>
    <cellStyle name="Normal 13 3 5 3 4" xfId="431"/>
    <cellStyle name="Normal 13 3 5 4" xfId="432"/>
    <cellStyle name="Normal 13 3 5 5" xfId="433"/>
    <cellStyle name="Normal 13 3 5 6" xfId="434"/>
    <cellStyle name="Normal 13 3 6" xfId="435"/>
    <cellStyle name="Normal 13 3 6 2" xfId="436"/>
    <cellStyle name="Normal 13 3 6 2 2" xfId="437"/>
    <cellStyle name="Normal 13 3 6 2 2 2" xfId="438"/>
    <cellStyle name="Normal 13 3 6 2 2 3" xfId="439"/>
    <cellStyle name="Normal 13 3 6 2 2 4" xfId="440"/>
    <cellStyle name="Normal 13 3 6 2 3" xfId="441"/>
    <cellStyle name="Normal 13 3 6 2 4" xfId="442"/>
    <cellStyle name="Normal 13 3 6 2 5" xfId="443"/>
    <cellStyle name="Normal 13 3 6 3" xfId="444"/>
    <cellStyle name="Normal 13 3 6 3 2" xfId="445"/>
    <cellStyle name="Normal 13 3 6 3 3" xfId="446"/>
    <cellStyle name="Normal 13 3 6 3 4" xfId="447"/>
    <cellStyle name="Normal 13 3 6 4" xfId="448"/>
    <cellStyle name="Normal 13 3 6 5" xfId="449"/>
    <cellStyle name="Normal 13 3 6 6" xfId="450"/>
    <cellStyle name="Normal 13 3 7" xfId="451"/>
    <cellStyle name="Normal 13 3 7 2" xfId="452"/>
    <cellStyle name="Normal 13 3 7 2 2" xfId="453"/>
    <cellStyle name="Normal 13 3 7 2 3" xfId="454"/>
    <cellStyle name="Normal 13 3 7 2 4" xfId="455"/>
    <cellStyle name="Normal 13 3 7 3" xfId="456"/>
    <cellStyle name="Normal 13 3 7 4" xfId="457"/>
    <cellStyle name="Normal 13 3 7 5" xfId="458"/>
    <cellStyle name="Normal 13 3 8" xfId="459"/>
    <cellStyle name="Normal 13 3 8 2" xfId="460"/>
    <cellStyle name="Normal 13 3 8 3" xfId="461"/>
    <cellStyle name="Normal 13 3 8 4" xfId="462"/>
    <cellStyle name="Normal 13 3 9" xfId="463"/>
    <cellStyle name="Normal 13 3 9 2" xfId="464"/>
    <cellStyle name="Normal 13 3 9 3" xfId="465"/>
    <cellStyle name="Normal 13 3 9 4" xfId="466"/>
    <cellStyle name="Normal 13 4" xfId="467"/>
    <cellStyle name="Normal 13 4 10" xfId="468"/>
    <cellStyle name="Normal 13 4 10 2" xfId="469"/>
    <cellStyle name="Normal 13 4 10 3" xfId="470"/>
    <cellStyle name="Normal 13 4 10 4" xfId="471"/>
    <cellStyle name="Normal 13 4 11" xfId="472"/>
    <cellStyle name="Normal 13 4 11 2" xfId="473"/>
    <cellStyle name="Normal 13 4 11 3" xfId="474"/>
    <cellStyle name="Normal 13 4 12" xfId="475"/>
    <cellStyle name="Normal 13 4 13" xfId="476"/>
    <cellStyle name="Normal 13 4 14" xfId="477"/>
    <cellStyle name="Normal 13 4 2" xfId="478"/>
    <cellStyle name="Normal 13 4 2 10" xfId="479"/>
    <cellStyle name="Normal 13 4 2 11" xfId="480"/>
    <cellStyle name="Normal 13 4 2 2" xfId="481"/>
    <cellStyle name="Normal 13 4 2 2 2" xfId="482"/>
    <cellStyle name="Normal 13 4 2 2 2 2" xfId="483"/>
    <cellStyle name="Normal 13 4 2 2 2 2 2" xfId="484"/>
    <cellStyle name="Normal 13 4 2 2 2 2 3" xfId="485"/>
    <cellStyle name="Normal 13 4 2 2 2 2 4" xfId="486"/>
    <cellStyle name="Normal 13 4 2 2 2 3" xfId="487"/>
    <cellStyle name="Normal 13 4 2 2 2 4" xfId="488"/>
    <cellStyle name="Normal 13 4 2 2 2 5" xfId="489"/>
    <cellStyle name="Normal 13 4 2 2 3" xfId="490"/>
    <cellStyle name="Normal 13 4 2 2 3 2" xfId="491"/>
    <cellStyle name="Normal 13 4 2 2 3 3" xfId="492"/>
    <cellStyle name="Normal 13 4 2 2 3 4" xfId="493"/>
    <cellStyle name="Normal 13 4 2 2 4" xfId="494"/>
    <cellStyle name="Normal 13 4 2 2 5" xfId="495"/>
    <cellStyle name="Normal 13 4 2 2 6" xfId="496"/>
    <cellStyle name="Normal 13 4 2 3" xfId="497"/>
    <cellStyle name="Normal 13 4 2 3 2" xfId="498"/>
    <cellStyle name="Normal 13 4 2 3 2 2" xfId="499"/>
    <cellStyle name="Normal 13 4 2 3 2 2 2" xfId="500"/>
    <cellStyle name="Normal 13 4 2 3 2 2 3" xfId="501"/>
    <cellStyle name="Normal 13 4 2 3 2 2 4" xfId="502"/>
    <cellStyle name="Normal 13 4 2 3 2 3" xfId="503"/>
    <cellStyle name="Normal 13 4 2 3 2 4" xfId="504"/>
    <cellStyle name="Normal 13 4 2 3 2 5" xfId="505"/>
    <cellStyle name="Normal 13 4 2 3 3" xfId="506"/>
    <cellStyle name="Normal 13 4 2 3 3 2" xfId="507"/>
    <cellStyle name="Normal 13 4 2 3 3 3" xfId="508"/>
    <cellStyle name="Normal 13 4 2 3 3 4" xfId="509"/>
    <cellStyle name="Normal 13 4 2 3 4" xfId="510"/>
    <cellStyle name="Normal 13 4 2 3 5" xfId="511"/>
    <cellStyle name="Normal 13 4 2 3 6" xfId="512"/>
    <cellStyle name="Normal 13 4 2 4" xfId="513"/>
    <cellStyle name="Normal 13 4 2 4 2" xfId="514"/>
    <cellStyle name="Normal 13 4 2 4 2 2" xfId="515"/>
    <cellStyle name="Normal 13 4 2 4 2 2 2" xfId="516"/>
    <cellStyle name="Normal 13 4 2 4 2 2 3" xfId="517"/>
    <cellStyle name="Normal 13 4 2 4 2 2 4" xfId="518"/>
    <cellStyle name="Normal 13 4 2 4 2 3" xfId="519"/>
    <cellStyle name="Normal 13 4 2 4 2 4" xfId="520"/>
    <cellStyle name="Normal 13 4 2 4 2 5" xfId="521"/>
    <cellStyle name="Normal 13 4 2 4 3" xfId="522"/>
    <cellStyle name="Normal 13 4 2 4 3 2" xfId="523"/>
    <cellStyle name="Normal 13 4 2 4 3 3" xfId="524"/>
    <cellStyle name="Normal 13 4 2 4 3 4" xfId="525"/>
    <cellStyle name="Normal 13 4 2 4 4" xfId="526"/>
    <cellStyle name="Normal 13 4 2 4 5" xfId="527"/>
    <cellStyle name="Normal 13 4 2 4 6" xfId="528"/>
    <cellStyle name="Normal 13 4 2 5" xfId="529"/>
    <cellStyle name="Normal 13 4 2 5 2" xfId="530"/>
    <cellStyle name="Normal 13 4 2 5 2 2" xfId="531"/>
    <cellStyle name="Normal 13 4 2 5 2 3" xfId="532"/>
    <cellStyle name="Normal 13 4 2 5 2 4" xfId="533"/>
    <cellStyle name="Normal 13 4 2 5 3" xfId="534"/>
    <cellStyle name="Normal 13 4 2 5 4" xfId="535"/>
    <cellStyle name="Normal 13 4 2 5 5" xfId="536"/>
    <cellStyle name="Normal 13 4 2 6" xfId="537"/>
    <cellStyle name="Normal 13 4 2 6 2" xfId="538"/>
    <cellStyle name="Normal 13 4 2 6 3" xfId="539"/>
    <cellStyle name="Normal 13 4 2 6 4" xfId="540"/>
    <cellStyle name="Normal 13 4 2 7" xfId="541"/>
    <cellStyle name="Normal 13 4 2 7 2" xfId="542"/>
    <cellStyle name="Normal 13 4 2 7 3" xfId="543"/>
    <cellStyle name="Normal 13 4 2 7 4" xfId="544"/>
    <cellStyle name="Normal 13 4 2 8" xfId="545"/>
    <cellStyle name="Normal 13 4 2 8 2" xfId="546"/>
    <cellStyle name="Normal 13 4 2 8 3" xfId="547"/>
    <cellStyle name="Normal 13 4 2 9" xfId="548"/>
    <cellStyle name="Normal 13 4 3" xfId="549"/>
    <cellStyle name="Normal 13 4 3 10" xfId="550"/>
    <cellStyle name="Normal 13 4 3 2" xfId="551"/>
    <cellStyle name="Normal 13 4 3 2 2" xfId="552"/>
    <cellStyle name="Normal 13 4 3 2 2 2" xfId="553"/>
    <cellStyle name="Normal 13 4 3 2 2 2 2" xfId="554"/>
    <cellStyle name="Normal 13 4 3 2 2 2 3" xfId="555"/>
    <cellStyle name="Normal 13 4 3 2 2 2 4" xfId="556"/>
    <cellStyle name="Normal 13 4 3 2 2 3" xfId="557"/>
    <cellStyle name="Normal 13 4 3 2 2 4" xfId="558"/>
    <cellStyle name="Normal 13 4 3 2 2 5" xfId="559"/>
    <cellStyle name="Normal 13 4 3 2 3" xfId="560"/>
    <cellStyle name="Normal 13 4 3 2 3 2" xfId="561"/>
    <cellStyle name="Normal 13 4 3 2 3 3" xfId="562"/>
    <cellStyle name="Normal 13 4 3 2 3 4" xfId="563"/>
    <cellStyle name="Normal 13 4 3 2 4" xfId="564"/>
    <cellStyle name="Normal 13 4 3 2 5" xfId="565"/>
    <cellStyle name="Normal 13 4 3 2 6" xfId="566"/>
    <cellStyle name="Normal 13 4 3 3" xfId="567"/>
    <cellStyle name="Normal 13 4 3 3 2" xfId="568"/>
    <cellStyle name="Normal 13 4 3 3 2 2" xfId="569"/>
    <cellStyle name="Normal 13 4 3 3 2 2 2" xfId="570"/>
    <cellStyle name="Normal 13 4 3 3 2 2 3" xfId="571"/>
    <cellStyle name="Normal 13 4 3 3 2 2 4" xfId="572"/>
    <cellStyle name="Normal 13 4 3 3 2 3" xfId="573"/>
    <cellStyle name="Normal 13 4 3 3 2 4" xfId="574"/>
    <cellStyle name="Normal 13 4 3 3 2 5" xfId="575"/>
    <cellStyle name="Normal 13 4 3 3 3" xfId="576"/>
    <cellStyle name="Normal 13 4 3 3 3 2" xfId="577"/>
    <cellStyle name="Normal 13 4 3 3 3 3" xfId="578"/>
    <cellStyle name="Normal 13 4 3 3 3 4" xfId="579"/>
    <cellStyle name="Normal 13 4 3 3 4" xfId="580"/>
    <cellStyle name="Normal 13 4 3 3 5" xfId="581"/>
    <cellStyle name="Normal 13 4 3 3 6" xfId="582"/>
    <cellStyle name="Normal 13 4 3 4" xfId="583"/>
    <cellStyle name="Normal 13 4 3 4 2" xfId="584"/>
    <cellStyle name="Normal 13 4 3 4 2 2" xfId="585"/>
    <cellStyle name="Normal 13 4 3 4 2 3" xfId="586"/>
    <cellStyle name="Normal 13 4 3 4 2 4" xfId="587"/>
    <cellStyle name="Normal 13 4 3 4 3" xfId="588"/>
    <cellStyle name="Normal 13 4 3 4 4" xfId="589"/>
    <cellStyle name="Normal 13 4 3 4 5" xfId="590"/>
    <cellStyle name="Normal 13 4 3 5" xfId="591"/>
    <cellStyle name="Normal 13 4 3 5 2" xfId="592"/>
    <cellStyle name="Normal 13 4 3 5 3" xfId="593"/>
    <cellStyle name="Normal 13 4 3 5 4" xfId="594"/>
    <cellStyle name="Normal 13 4 3 6" xfId="595"/>
    <cellStyle name="Normal 13 4 3 6 2" xfId="596"/>
    <cellStyle name="Normal 13 4 3 6 3" xfId="597"/>
    <cellStyle name="Normal 13 4 3 6 4" xfId="598"/>
    <cellStyle name="Normal 13 4 3 7" xfId="599"/>
    <cellStyle name="Normal 13 4 3 7 2" xfId="600"/>
    <cellStyle name="Normal 13 4 3 7 3" xfId="601"/>
    <cellStyle name="Normal 13 4 3 8" xfId="602"/>
    <cellStyle name="Normal 13 4 3 9" xfId="603"/>
    <cellStyle name="Normal 13 4 4" xfId="604"/>
    <cellStyle name="Normal 13 4 4 2" xfId="605"/>
    <cellStyle name="Normal 13 4 4 2 2" xfId="606"/>
    <cellStyle name="Normal 13 4 4 2 2 2" xfId="607"/>
    <cellStyle name="Normal 13 4 4 2 2 3" xfId="608"/>
    <cellStyle name="Normal 13 4 4 2 2 4" xfId="609"/>
    <cellStyle name="Normal 13 4 4 2 3" xfId="610"/>
    <cellStyle name="Normal 13 4 4 2 4" xfId="611"/>
    <cellStyle name="Normal 13 4 4 2 5" xfId="612"/>
    <cellStyle name="Normal 13 4 4 3" xfId="613"/>
    <cellStyle name="Normal 13 4 4 3 2" xfId="614"/>
    <cellStyle name="Normal 13 4 4 3 3" xfId="615"/>
    <cellStyle name="Normal 13 4 4 3 4" xfId="616"/>
    <cellStyle name="Normal 13 4 4 4" xfId="617"/>
    <cellStyle name="Normal 13 4 4 5" xfId="618"/>
    <cellStyle name="Normal 13 4 4 6" xfId="619"/>
    <cellStyle name="Normal 13 4 5" xfId="620"/>
    <cellStyle name="Normal 13 4 5 2" xfId="621"/>
    <cellStyle name="Normal 13 4 5 2 2" xfId="622"/>
    <cellStyle name="Normal 13 4 5 2 2 2" xfId="623"/>
    <cellStyle name="Normal 13 4 5 2 2 3" xfId="624"/>
    <cellStyle name="Normal 13 4 5 2 2 4" xfId="625"/>
    <cellStyle name="Normal 13 4 5 2 3" xfId="626"/>
    <cellStyle name="Normal 13 4 5 2 4" xfId="627"/>
    <cellStyle name="Normal 13 4 5 2 5" xfId="628"/>
    <cellStyle name="Normal 13 4 5 3" xfId="629"/>
    <cellStyle name="Normal 13 4 5 3 2" xfId="630"/>
    <cellStyle name="Normal 13 4 5 3 3" xfId="631"/>
    <cellStyle name="Normal 13 4 5 3 4" xfId="632"/>
    <cellStyle name="Normal 13 4 5 4" xfId="633"/>
    <cellStyle name="Normal 13 4 5 5" xfId="634"/>
    <cellStyle name="Normal 13 4 5 6" xfId="635"/>
    <cellStyle name="Normal 13 4 6" xfId="636"/>
    <cellStyle name="Normal 13 4 6 2" xfId="637"/>
    <cellStyle name="Normal 13 4 6 2 2" xfId="638"/>
    <cellStyle name="Normal 13 4 6 2 2 2" xfId="639"/>
    <cellStyle name="Normal 13 4 6 2 2 3" xfId="640"/>
    <cellStyle name="Normal 13 4 6 2 2 4" xfId="641"/>
    <cellStyle name="Normal 13 4 6 2 3" xfId="642"/>
    <cellStyle name="Normal 13 4 6 2 4" xfId="643"/>
    <cellStyle name="Normal 13 4 6 2 5" xfId="644"/>
    <cellStyle name="Normal 13 4 6 3" xfId="645"/>
    <cellStyle name="Normal 13 4 6 3 2" xfId="646"/>
    <cellStyle name="Normal 13 4 6 3 3" xfId="647"/>
    <cellStyle name="Normal 13 4 6 3 4" xfId="648"/>
    <cellStyle name="Normal 13 4 6 4" xfId="649"/>
    <cellStyle name="Normal 13 4 6 5" xfId="650"/>
    <cellStyle name="Normal 13 4 6 6" xfId="651"/>
    <cellStyle name="Normal 13 4 7" xfId="652"/>
    <cellStyle name="Normal 13 4 7 2" xfId="653"/>
    <cellStyle name="Normal 13 4 7 2 2" xfId="654"/>
    <cellStyle name="Normal 13 4 7 2 2 2" xfId="655"/>
    <cellStyle name="Normal 13 4 7 2 2 3" xfId="656"/>
    <cellStyle name="Normal 13 4 7 2 2 4" xfId="657"/>
    <cellStyle name="Normal 13 4 7 2 3" xfId="658"/>
    <cellStyle name="Normal 13 4 7 2 4" xfId="659"/>
    <cellStyle name="Normal 13 4 7 2 5" xfId="660"/>
    <cellStyle name="Normal 13 4 7 3" xfId="661"/>
    <cellStyle name="Normal 13 4 7 3 2" xfId="662"/>
    <cellStyle name="Normal 13 4 7 3 3" xfId="663"/>
    <cellStyle name="Normal 13 4 7 3 4" xfId="664"/>
    <cellStyle name="Normal 13 4 7 4" xfId="665"/>
    <cellStyle name="Normal 13 4 7 5" xfId="666"/>
    <cellStyle name="Normal 13 4 7 6" xfId="667"/>
    <cellStyle name="Normal 13 4 8" xfId="668"/>
    <cellStyle name="Normal 13 4 8 2" xfId="669"/>
    <cellStyle name="Normal 13 4 8 2 2" xfId="670"/>
    <cellStyle name="Normal 13 4 8 2 3" xfId="671"/>
    <cellStyle name="Normal 13 4 8 2 4" xfId="672"/>
    <cellStyle name="Normal 13 4 8 3" xfId="673"/>
    <cellStyle name="Normal 13 4 8 4" xfId="674"/>
    <cellStyle name="Normal 13 4 8 5" xfId="675"/>
    <cellStyle name="Normal 13 4 9" xfId="676"/>
    <cellStyle name="Normal 13 4 9 2" xfId="677"/>
    <cellStyle name="Normal 13 4 9 3" xfId="678"/>
    <cellStyle name="Normal 13 4 9 4" xfId="679"/>
    <cellStyle name="Normal 13 5" xfId="680"/>
    <cellStyle name="Normal 13 5 10" xfId="681"/>
    <cellStyle name="Normal 13 5 11" xfId="682"/>
    <cellStyle name="Normal 13 5 2" xfId="683"/>
    <cellStyle name="Normal 13 5 2 2" xfId="684"/>
    <cellStyle name="Normal 13 5 2 2 2" xfId="685"/>
    <cellStyle name="Normal 13 5 2 2 2 2" xfId="686"/>
    <cellStyle name="Normal 13 5 2 2 2 2 2" xfId="687"/>
    <cellStyle name="Normal 13 5 2 2 2 2 3" xfId="688"/>
    <cellStyle name="Normal 13 5 2 2 2 2 4" xfId="689"/>
    <cellStyle name="Normal 13 5 2 2 2 3" xfId="690"/>
    <cellStyle name="Normal 13 5 2 2 2 4" xfId="691"/>
    <cellStyle name="Normal 13 5 2 2 2 5" xfId="692"/>
    <cellStyle name="Normal 13 5 2 2 3" xfId="693"/>
    <cellStyle name="Normal 13 5 2 2 3 2" xfId="694"/>
    <cellStyle name="Normal 13 5 2 2 3 3" xfId="695"/>
    <cellStyle name="Normal 13 5 2 2 3 4" xfId="696"/>
    <cellStyle name="Normal 13 5 2 2 4" xfId="697"/>
    <cellStyle name="Normal 13 5 2 2 5" xfId="698"/>
    <cellStyle name="Normal 13 5 2 2 6" xfId="699"/>
    <cellStyle name="Normal 13 5 2 3" xfId="700"/>
    <cellStyle name="Normal 13 5 2 3 2" xfId="701"/>
    <cellStyle name="Normal 13 5 2 3 2 2" xfId="702"/>
    <cellStyle name="Normal 13 5 2 3 2 3" xfId="703"/>
    <cellStyle name="Normal 13 5 2 3 2 4" xfId="704"/>
    <cellStyle name="Normal 13 5 2 3 3" xfId="705"/>
    <cellStyle name="Normal 13 5 2 3 4" xfId="706"/>
    <cellStyle name="Normal 13 5 2 3 5" xfId="707"/>
    <cellStyle name="Normal 13 5 2 4" xfId="708"/>
    <cellStyle name="Normal 13 5 2 4 2" xfId="709"/>
    <cellStyle name="Normal 13 5 2 4 3" xfId="710"/>
    <cellStyle name="Normal 13 5 2 4 4" xfId="711"/>
    <cellStyle name="Normal 13 5 2 5" xfId="712"/>
    <cellStyle name="Normal 13 5 2 5 2" xfId="713"/>
    <cellStyle name="Normal 13 5 2 5 3" xfId="714"/>
    <cellStyle name="Normal 13 5 2 5 4" xfId="715"/>
    <cellStyle name="Normal 13 5 2 6" xfId="716"/>
    <cellStyle name="Normal 13 5 2 6 2" xfId="717"/>
    <cellStyle name="Normal 13 5 2 6 3" xfId="718"/>
    <cellStyle name="Normal 13 5 2 7" xfId="719"/>
    <cellStyle name="Normal 13 5 2 8" xfId="720"/>
    <cellStyle name="Normal 13 5 2 9" xfId="721"/>
    <cellStyle name="Normal 13 5 3" xfId="722"/>
    <cellStyle name="Normal 13 5 3 2" xfId="723"/>
    <cellStyle name="Normal 13 5 3 2 2" xfId="724"/>
    <cellStyle name="Normal 13 5 3 2 2 2" xfId="725"/>
    <cellStyle name="Normal 13 5 3 2 2 3" xfId="726"/>
    <cellStyle name="Normal 13 5 3 2 2 4" xfId="727"/>
    <cellStyle name="Normal 13 5 3 2 3" xfId="728"/>
    <cellStyle name="Normal 13 5 3 2 4" xfId="729"/>
    <cellStyle name="Normal 13 5 3 2 5" xfId="730"/>
    <cellStyle name="Normal 13 5 3 3" xfId="731"/>
    <cellStyle name="Normal 13 5 3 3 2" xfId="732"/>
    <cellStyle name="Normal 13 5 3 3 3" xfId="733"/>
    <cellStyle name="Normal 13 5 3 3 4" xfId="734"/>
    <cellStyle name="Normal 13 5 3 4" xfId="735"/>
    <cellStyle name="Normal 13 5 3 5" xfId="736"/>
    <cellStyle name="Normal 13 5 3 6" xfId="737"/>
    <cellStyle name="Normal 13 5 4" xfId="738"/>
    <cellStyle name="Normal 13 5 4 2" xfId="739"/>
    <cellStyle name="Normal 13 5 4 2 2" xfId="740"/>
    <cellStyle name="Normal 13 5 4 2 2 2" xfId="741"/>
    <cellStyle name="Normal 13 5 4 2 2 3" xfId="742"/>
    <cellStyle name="Normal 13 5 4 2 2 4" xfId="743"/>
    <cellStyle name="Normal 13 5 4 2 3" xfId="744"/>
    <cellStyle name="Normal 13 5 4 2 4" xfId="745"/>
    <cellStyle name="Normal 13 5 4 2 5" xfId="746"/>
    <cellStyle name="Normal 13 5 4 3" xfId="747"/>
    <cellStyle name="Normal 13 5 4 3 2" xfId="748"/>
    <cellStyle name="Normal 13 5 4 3 3" xfId="749"/>
    <cellStyle name="Normal 13 5 4 3 4" xfId="750"/>
    <cellStyle name="Normal 13 5 4 4" xfId="751"/>
    <cellStyle name="Normal 13 5 4 5" xfId="752"/>
    <cellStyle name="Normal 13 5 4 6" xfId="753"/>
    <cellStyle name="Normal 13 5 5" xfId="754"/>
    <cellStyle name="Normal 13 5 5 2" xfId="755"/>
    <cellStyle name="Normal 13 5 5 2 2" xfId="756"/>
    <cellStyle name="Normal 13 5 5 2 3" xfId="757"/>
    <cellStyle name="Normal 13 5 5 2 4" xfId="758"/>
    <cellStyle name="Normal 13 5 5 3" xfId="759"/>
    <cellStyle name="Normal 13 5 5 4" xfId="760"/>
    <cellStyle name="Normal 13 5 5 5" xfId="761"/>
    <cellStyle name="Normal 13 5 6" xfId="762"/>
    <cellStyle name="Normal 13 5 6 2" xfId="763"/>
    <cellStyle name="Normal 13 5 6 3" xfId="764"/>
    <cellStyle name="Normal 13 5 6 4" xfId="765"/>
    <cellStyle name="Normal 13 5 7" xfId="766"/>
    <cellStyle name="Normal 13 5 7 2" xfId="767"/>
    <cellStyle name="Normal 13 5 7 3" xfId="768"/>
    <cellStyle name="Normal 13 5 7 4" xfId="769"/>
    <cellStyle name="Normal 13 5 8" xfId="770"/>
    <cellStyle name="Normal 13 5 8 2" xfId="771"/>
    <cellStyle name="Normal 13 5 8 3" xfId="772"/>
    <cellStyle name="Normal 13 5 9" xfId="773"/>
    <cellStyle name="Normal 13 6" xfId="774"/>
    <cellStyle name="Normal 13 6 2" xfId="775"/>
    <cellStyle name="Normal 13 6 2 2" xfId="776"/>
    <cellStyle name="Normal 13 6 2 2 2" xfId="777"/>
    <cellStyle name="Normal 13 6 2 2 3" xfId="778"/>
    <cellStyle name="Normal 13 6 2 2 4" xfId="779"/>
    <cellStyle name="Normal 13 6 2 3" xfId="780"/>
    <cellStyle name="Normal 13 6 2 4" xfId="781"/>
    <cellStyle name="Normal 13 6 2 5" xfId="782"/>
    <cellStyle name="Normal 13 6 3" xfId="783"/>
    <cellStyle name="Normal 13 6 3 2" xfId="784"/>
    <cellStyle name="Normal 13 6 3 3" xfId="785"/>
    <cellStyle name="Normal 13 6 3 4" xfId="786"/>
    <cellStyle name="Normal 13 6 4" xfId="787"/>
    <cellStyle name="Normal 13 6 5" xfId="788"/>
    <cellStyle name="Normal 13 6 6" xfId="789"/>
    <cellStyle name="Normal 13 7" xfId="790"/>
    <cellStyle name="Normal 13 7 2" xfId="791"/>
    <cellStyle name="Normal 13 7 2 2" xfId="792"/>
    <cellStyle name="Normal 13 7 2 2 2" xfId="793"/>
    <cellStyle name="Normal 13 7 2 2 3" xfId="794"/>
    <cellStyle name="Normal 13 7 2 2 4" xfId="795"/>
    <cellStyle name="Normal 13 7 2 3" xfId="796"/>
    <cellStyle name="Normal 13 7 2 4" xfId="797"/>
    <cellStyle name="Normal 13 7 2 5" xfId="798"/>
    <cellStyle name="Normal 13 7 3" xfId="799"/>
    <cellStyle name="Normal 13 7 3 2" xfId="800"/>
    <cellStyle name="Normal 13 7 3 3" xfId="801"/>
    <cellStyle name="Normal 13 7 3 4" xfId="802"/>
    <cellStyle name="Normal 13 7 4" xfId="803"/>
    <cellStyle name="Normal 13 7 5" xfId="804"/>
    <cellStyle name="Normal 13 7 6" xfId="805"/>
    <cellStyle name="Normal 13 8" xfId="806"/>
    <cellStyle name="Normal 13 8 2" xfId="807"/>
    <cellStyle name="Normal 13 8 2 2" xfId="808"/>
    <cellStyle name="Normal 13 8 2 2 2" xfId="809"/>
    <cellStyle name="Normal 13 8 2 2 3" xfId="810"/>
    <cellStyle name="Normal 13 8 2 2 4" xfId="811"/>
    <cellStyle name="Normal 13 8 2 3" xfId="812"/>
    <cellStyle name="Normal 13 8 2 4" xfId="813"/>
    <cellStyle name="Normal 13 8 2 5" xfId="814"/>
    <cellStyle name="Normal 13 8 3" xfId="815"/>
    <cellStyle name="Normal 13 8 3 2" xfId="816"/>
    <cellStyle name="Normal 13 8 3 3" xfId="817"/>
    <cellStyle name="Normal 13 8 3 4" xfId="818"/>
    <cellStyle name="Normal 13 8 4" xfId="819"/>
    <cellStyle name="Normal 13 8 5" xfId="820"/>
    <cellStyle name="Normal 13 8 6" xfId="821"/>
    <cellStyle name="Normal 13 9" xfId="822"/>
    <cellStyle name="Normal 13 9 2" xfId="823"/>
    <cellStyle name="Normal 13 9 2 2" xfId="824"/>
    <cellStyle name="Normal 13 9 2 3" xfId="825"/>
    <cellStyle name="Normal 13 9 2 4" xfId="826"/>
    <cellStyle name="Normal 13 9 3" xfId="827"/>
    <cellStyle name="Normal 13 9 4" xfId="828"/>
    <cellStyle name="Normal 13 9 5" xfId="829"/>
    <cellStyle name="Normal 130" xfId="830"/>
    <cellStyle name="Normal 131" xfId="831"/>
    <cellStyle name="Normal 132" xfId="832"/>
    <cellStyle name="Normal 132 2" xfId="833"/>
    <cellStyle name="Normal 132 3" xfId="834"/>
    <cellStyle name="Normal 133" xfId="835"/>
    <cellStyle name="Normal 133 2" xfId="836"/>
    <cellStyle name="Normal 133 3" xfId="837"/>
    <cellStyle name="Normal 134" xfId="838"/>
    <cellStyle name="Normal 134 2" xfId="839"/>
    <cellStyle name="Normal 134 3" xfId="840"/>
    <cellStyle name="Normal 135" xfId="841"/>
    <cellStyle name="Normal 135 2" xfId="842"/>
    <cellStyle name="Normal 135 3" xfId="843"/>
    <cellStyle name="Normal 136" xfId="844"/>
    <cellStyle name="Normal 136 2" xfId="845"/>
    <cellStyle name="Normal 136 3" xfId="846"/>
    <cellStyle name="Normal 137" xfId="847"/>
    <cellStyle name="Normal 138" xfId="848"/>
    <cellStyle name="Normal 139" xfId="849"/>
    <cellStyle name="Normal 14" xfId="850"/>
    <cellStyle name="Normal 14 10" xfId="851"/>
    <cellStyle name="Normal 14 10 2" xfId="852"/>
    <cellStyle name="Normal 14 10 3" xfId="853"/>
    <cellStyle name="Normal 14 10 4" xfId="854"/>
    <cellStyle name="Normal 14 11" xfId="855"/>
    <cellStyle name="Normal 14 11 2" xfId="856"/>
    <cellStyle name="Normal 14 11 3" xfId="857"/>
    <cellStyle name="Normal 14 11 4" xfId="858"/>
    <cellStyle name="Normal 14 12" xfId="859"/>
    <cellStyle name="Normal 14 12 2" xfId="860"/>
    <cellStyle name="Normal 14 12 3" xfId="861"/>
    <cellStyle name="Normal 14 12 4" xfId="862"/>
    <cellStyle name="Normal 14 13" xfId="863"/>
    <cellStyle name="Normal 14 13 2" xfId="864"/>
    <cellStyle name="Normal 14 13 3" xfId="865"/>
    <cellStyle name="Normal 14 14" xfId="866"/>
    <cellStyle name="Normal 14 14 2" xfId="867"/>
    <cellStyle name="Normal 14 15" xfId="868"/>
    <cellStyle name="Normal 14 16" xfId="869"/>
    <cellStyle name="Normal 14 2" xfId="870"/>
    <cellStyle name="Normal 14 2 10" xfId="871"/>
    <cellStyle name="Normal 14 2 10 2" xfId="872"/>
    <cellStyle name="Normal 14 2 10 3" xfId="873"/>
    <cellStyle name="Normal 14 2 10 4" xfId="874"/>
    <cellStyle name="Normal 14 2 11" xfId="875"/>
    <cellStyle name="Normal 14 2 11 2" xfId="876"/>
    <cellStyle name="Normal 14 2 11 3" xfId="877"/>
    <cellStyle name="Normal 14 2 12" xfId="878"/>
    <cellStyle name="Normal 14 2 12 2" xfId="879"/>
    <cellStyle name="Normal 14 2 13" xfId="880"/>
    <cellStyle name="Normal 14 2 14" xfId="881"/>
    <cellStyle name="Normal 14 2 2" xfId="882"/>
    <cellStyle name="Normal 14 2 2 2" xfId="883"/>
    <cellStyle name="Normal 14 2 2 2 2" xfId="884"/>
    <cellStyle name="Normal 14 2 2 2 2 2" xfId="885"/>
    <cellStyle name="Normal 14 2 2 2 2 2 2" xfId="886"/>
    <cellStyle name="Normal 14 2 2 2 2 2 3" xfId="887"/>
    <cellStyle name="Normal 14 2 2 2 2 2 4" xfId="888"/>
    <cellStyle name="Normal 14 2 2 2 2 3" xfId="889"/>
    <cellStyle name="Normal 14 2 2 2 2 4" xfId="890"/>
    <cellStyle name="Normal 14 2 2 2 2 5" xfId="891"/>
    <cellStyle name="Normal 14 2 2 2 3" xfId="892"/>
    <cellStyle name="Normal 14 2 2 2 3 2" xfId="893"/>
    <cellStyle name="Normal 14 2 2 2 3 3" xfId="894"/>
    <cellStyle name="Normal 14 2 2 2 3 4" xfId="895"/>
    <cellStyle name="Normal 14 2 2 2 4" xfId="896"/>
    <cellStyle name="Normal 14 2 2 2 5" xfId="897"/>
    <cellStyle name="Normal 14 2 2 2 6" xfId="898"/>
    <cellStyle name="Normal 14 2 2 3" xfId="899"/>
    <cellStyle name="Normal 14 2 2 3 2" xfId="900"/>
    <cellStyle name="Normal 14 2 2 3 2 2" xfId="901"/>
    <cellStyle name="Normal 14 2 2 3 2 3" xfId="902"/>
    <cellStyle name="Normal 14 2 2 3 2 4" xfId="903"/>
    <cellStyle name="Normal 14 2 2 3 3" xfId="904"/>
    <cellStyle name="Normal 14 2 2 3 4" xfId="905"/>
    <cellStyle name="Normal 14 2 2 3 5" xfId="906"/>
    <cellStyle name="Normal 14 2 2 4" xfId="907"/>
    <cellStyle name="Normal 14 2 2 4 2" xfId="908"/>
    <cellStyle name="Normal 14 2 2 4 3" xfId="909"/>
    <cellStyle name="Normal 14 2 2 4 4" xfId="910"/>
    <cellStyle name="Normal 14 2 2 5" xfId="911"/>
    <cellStyle name="Normal 14 2 2 5 2" xfId="912"/>
    <cellStyle name="Normal 14 2 2 5 3" xfId="913"/>
    <cellStyle name="Normal 14 2 2 5 4" xfId="914"/>
    <cellStyle name="Normal 14 2 2 6" xfId="915"/>
    <cellStyle name="Normal 14 2 2 6 2" xfId="916"/>
    <cellStyle name="Normal 14 2 2 6 3" xfId="917"/>
    <cellStyle name="Normal 14 2 2 7" xfId="918"/>
    <cellStyle name="Normal 14 2 2 8" xfId="919"/>
    <cellStyle name="Normal 14 2 2 9" xfId="920"/>
    <cellStyle name="Normal 14 2 3" xfId="921"/>
    <cellStyle name="Normal 14 2 3 2" xfId="922"/>
    <cellStyle name="Normal 14 2 3 2 2" xfId="923"/>
    <cellStyle name="Normal 14 2 3 2 2 2" xfId="924"/>
    <cellStyle name="Normal 14 2 3 2 2 2 2" xfId="925"/>
    <cellStyle name="Normal 14 2 3 2 2 2 3" xfId="926"/>
    <cellStyle name="Normal 14 2 3 2 2 2 4" xfId="927"/>
    <cellStyle name="Normal 14 2 3 2 2 3" xfId="928"/>
    <cellStyle name="Normal 14 2 3 2 2 4" xfId="929"/>
    <cellStyle name="Normal 14 2 3 2 2 5" xfId="930"/>
    <cellStyle name="Normal 14 2 3 2 3" xfId="931"/>
    <cellStyle name="Normal 14 2 3 2 3 2" xfId="932"/>
    <cellStyle name="Normal 14 2 3 2 3 3" xfId="933"/>
    <cellStyle name="Normal 14 2 3 2 3 4" xfId="934"/>
    <cellStyle name="Normal 14 2 3 2 4" xfId="935"/>
    <cellStyle name="Normal 14 2 3 2 5" xfId="936"/>
    <cellStyle name="Normal 14 2 3 2 6" xfId="937"/>
    <cellStyle name="Normal 14 2 3 3" xfId="938"/>
    <cellStyle name="Normal 14 2 3 3 2" xfId="939"/>
    <cellStyle name="Normal 14 2 3 3 2 2" xfId="940"/>
    <cellStyle name="Normal 14 2 3 3 2 3" xfId="941"/>
    <cellStyle name="Normal 14 2 3 3 2 4" xfId="942"/>
    <cellStyle name="Normal 14 2 3 3 3" xfId="943"/>
    <cellStyle name="Normal 14 2 3 3 4" xfId="944"/>
    <cellStyle name="Normal 14 2 3 3 5" xfId="945"/>
    <cellStyle name="Normal 14 2 3 4" xfId="946"/>
    <cellStyle name="Normal 14 2 3 4 2" xfId="947"/>
    <cellStyle name="Normal 14 2 3 4 3" xfId="948"/>
    <cellStyle name="Normal 14 2 3 4 4" xfId="949"/>
    <cellStyle name="Normal 14 2 3 5" xfId="950"/>
    <cellStyle name="Normal 14 2 3 5 2" xfId="951"/>
    <cellStyle name="Normal 14 2 3 5 3" xfId="952"/>
    <cellStyle name="Normal 14 2 3 5 4" xfId="953"/>
    <cellStyle name="Normal 14 2 3 6" xfId="954"/>
    <cellStyle name="Normal 14 2 3 6 2" xfId="955"/>
    <cellStyle name="Normal 14 2 3 6 3" xfId="956"/>
    <cellStyle name="Normal 14 2 3 7" xfId="957"/>
    <cellStyle name="Normal 14 2 3 8" xfId="958"/>
    <cellStyle name="Normal 14 2 3 9" xfId="959"/>
    <cellStyle name="Normal 14 2 4" xfId="960"/>
    <cellStyle name="Normal 14 2 4 2" xfId="961"/>
    <cellStyle name="Normal 14 2 4 2 2" xfId="962"/>
    <cellStyle name="Normal 14 2 4 2 2 2" xfId="963"/>
    <cellStyle name="Normal 14 2 4 2 2 3" xfId="964"/>
    <cellStyle name="Normal 14 2 4 2 2 4" xfId="965"/>
    <cellStyle name="Normal 14 2 4 2 3" xfId="966"/>
    <cellStyle name="Normal 14 2 4 2 4" xfId="967"/>
    <cellStyle name="Normal 14 2 4 2 5" xfId="968"/>
    <cellStyle name="Normal 14 2 4 3" xfId="969"/>
    <cellStyle name="Normal 14 2 4 3 2" xfId="970"/>
    <cellStyle name="Normal 14 2 4 3 3" xfId="971"/>
    <cellStyle name="Normal 14 2 4 3 4" xfId="972"/>
    <cellStyle name="Normal 14 2 4 4" xfId="973"/>
    <cellStyle name="Normal 14 2 4 5" xfId="974"/>
    <cellStyle name="Normal 14 2 4 6" xfId="975"/>
    <cellStyle name="Normal 14 2 5" xfId="976"/>
    <cellStyle name="Normal 14 2 5 2" xfId="977"/>
    <cellStyle name="Normal 14 2 5 2 2" xfId="978"/>
    <cellStyle name="Normal 14 2 5 2 2 2" xfId="979"/>
    <cellStyle name="Normal 14 2 5 2 2 3" xfId="980"/>
    <cellStyle name="Normal 14 2 5 2 2 4" xfId="981"/>
    <cellStyle name="Normal 14 2 5 2 3" xfId="982"/>
    <cellStyle name="Normal 14 2 5 2 4" xfId="983"/>
    <cellStyle name="Normal 14 2 5 2 5" xfId="984"/>
    <cellStyle name="Normal 14 2 5 3" xfId="985"/>
    <cellStyle name="Normal 14 2 5 3 2" xfId="986"/>
    <cellStyle name="Normal 14 2 5 3 3" xfId="987"/>
    <cellStyle name="Normal 14 2 5 3 4" xfId="988"/>
    <cellStyle name="Normal 14 2 5 4" xfId="989"/>
    <cellStyle name="Normal 14 2 5 5" xfId="990"/>
    <cellStyle name="Normal 14 2 5 6" xfId="991"/>
    <cellStyle name="Normal 14 2 6" xfId="992"/>
    <cellStyle name="Normal 14 2 6 2" xfId="993"/>
    <cellStyle name="Normal 14 2 6 2 2" xfId="994"/>
    <cellStyle name="Normal 14 2 6 2 2 2" xfId="995"/>
    <cellStyle name="Normal 14 2 6 2 2 3" xfId="996"/>
    <cellStyle name="Normal 14 2 6 2 2 4" xfId="997"/>
    <cellStyle name="Normal 14 2 6 2 3" xfId="998"/>
    <cellStyle name="Normal 14 2 6 2 4" xfId="999"/>
    <cellStyle name="Normal 14 2 6 2 5" xfId="1000"/>
    <cellStyle name="Normal 14 2 6 3" xfId="1001"/>
    <cellStyle name="Normal 14 2 6 3 2" xfId="1002"/>
    <cellStyle name="Normal 14 2 6 3 3" xfId="1003"/>
    <cellStyle name="Normal 14 2 6 3 4" xfId="1004"/>
    <cellStyle name="Normal 14 2 6 4" xfId="1005"/>
    <cellStyle name="Normal 14 2 6 5" xfId="1006"/>
    <cellStyle name="Normal 14 2 6 6" xfId="1007"/>
    <cellStyle name="Normal 14 2 7" xfId="1008"/>
    <cellStyle name="Normal 14 2 7 2" xfId="1009"/>
    <cellStyle name="Normal 14 2 7 2 2" xfId="1010"/>
    <cellStyle name="Normal 14 2 7 2 3" xfId="1011"/>
    <cellStyle name="Normal 14 2 7 2 4" xfId="1012"/>
    <cellStyle name="Normal 14 2 7 3" xfId="1013"/>
    <cellStyle name="Normal 14 2 7 4" xfId="1014"/>
    <cellStyle name="Normal 14 2 7 5" xfId="1015"/>
    <cellStyle name="Normal 14 2 8" xfId="1016"/>
    <cellStyle name="Normal 14 2 8 2" xfId="1017"/>
    <cellStyle name="Normal 14 2 8 3" xfId="1018"/>
    <cellStyle name="Normal 14 2 8 4" xfId="1019"/>
    <cellStyle name="Normal 14 2 9" xfId="1020"/>
    <cellStyle name="Normal 14 2 9 2" xfId="1021"/>
    <cellStyle name="Normal 14 2 9 3" xfId="1022"/>
    <cellStyle name="Normal 14 2 9 4" xfId="1023"/>
    <cellStyle name="Normal 14 3" xfId="1024"/>
    <cellStyle name="Normal 14 3 10" xfId="1025"/>
    <cellStyle name="Normal 14 3 10 2" xfId="1026"/>
    <cellStyle name="Normal 14 3 10 3" xfId="1027"/>
    <cellStyle name="Normal 14 3 10 4" xfId="1028"/>
    <cellStyle name="Normal 14 3 11" xfId="1029"/>
    <cellStyle name="Normal 14 3 11 2" xfId="1030"/>
    <cellStyle name="Normal 14 3 11 3" xfId="1031"/>
    <cellStyle name="Normal 14 3 12" xfId="1032"/>
    <cellStyle name="Normal 14 3 12 2" xfId="1033"/>
    <cellStyle name="Normal 14 3 13" xfId="1034"/>
    <cellStyle name="Normal 14 3 14" xfId="1035"/>
    <cellStyle name="Normal 14 3 2" xfId="1036"/>
    <cellStyle name="Normal 14 3 2 2" xfId="1037"/>
    <cellStyle name="Normal 14 3 2 2 2" xfId="1038"/>
    <cellStyle name="Normal 14 3 2 2 2 2" xfId="1039"/>
    <cellStyle name="Normal 14 3 2 2 2 2 2" xfId="1040"/>
    <cellStyle name="Normal 14 3 2 2 2 2 3" xfId="1041"/>
    <cellStyle name="Normal 14 3 2 2 2 2 4" xfId="1042"/>
    <cellStyle name="Normal 14 3 2 2 2 3" xfId="1043"/>
    <cellStyle name="Normal 14 3 2 2 2 4" xfId="1044"/>
    <cellStyle name="Normal 14 3 2 2 2 5" xfId="1045"/>
    <cellStyle name="Normal 14 3 2 2 3" xfId="1046"/>
    <cellStyle name="Normal 14 3 2 2 3 2" xfId="1047"/>
    <cellStyle name="Normal 14 3 2 2 3 3" xfId="1048"/>
    <cellStyle name="Normal 14 3 2 2 3 4" xfId="1049"/>
    <cellStyle name="Normal 14 3 2 2 4" xfId="1050"/>
    <cellStyle name="Normal 14 3 2 2 5" xfId="1051"/>
    <cellStyle name="Normal 14 3 2 2 6" xfId="1052"/>
    <cellStyle name="Normal 14 3 2 3" xfId="1053"/>
    <cellStyle name="Normal 14 3 2 3 2" xfId="1054"/>
    <cellStyle name="Normal 14 3 2 3 2 2" xfId="1055"/>
    <cellStyle name="Normal 14 3 2 3 2 3" xfId="1056"/>
    <cellStyle name="Normal 14 3 2 3 2 4" xfId="1057"/>
    <cellStyle name="Normal 14 3 2 3 3" xfId="1058"/>
    <cellStyle name="Normal 14 3 2 3 4" xfId="1059"/>
    <cellStyle name="Normal 14 3 2 3 5" xfId="1060"/>
    <cellStyle name="Normal 14 3 2 4" xfId="1061"/>
    <cellStyle name="Normal 14 3 2 4 2" xfId="1062"/>
    <cellStyle name="Normal 14 3 2 4 3" xfId="1063"/>
    <cellStyle name="Normal 14 3 2 4 4" xfId="1064"/>
    <cellStyle name="Normal 14 3 2 5" xfId="1065"/>
    <cellStyle name="Normal 14 3 2 5 2" xfId="1066"/>
    <cellStyle name="Normal 14 3 2 5 3" xfId="1067"/>
    <cellStyle name="Normal 14 3 2 5 4" xfId="1068"/>
    <cellStyle name="Normal 14 3 2 6" xfId="1069"/>
    <cellStyle name="Normal 14 3 2 6 2" xfId="1070"/>
    <cellStyle name="Normal 14 3 2 6 3" xfId="1071"/>
    <cellStyle name="Normal 14 3 2 7" xfId="1072"/>
    <cellStyle name="Normal 14 3 2 8" xfId="1073"/>
    <cellStyle name="Normal 14 3 2 9" xfId="1074"/>
    <cellStyle name="Normal 14 3 3" xfId="1075"/>
    <cellStyle name="Normal 14 3 3 2" xfId="1076"/>
    <cellStyle name="Normal 14 3 3 2 2" xfId="1077"/>
    <cellStyle name="Normal 14 3 3 2 2 2" xfId="1078"/>
    <cellStyle name="Normal 14 3 3 2 2 2 2" xfId="1079"/>
    <cellStyle name="Normal 14 3 3 2 2 2 3" xfId="1080"/>
    <cellStyle name="Normal 14 3 3 2 2 2 4" xfId="1081"/>
    <cellStyle name="Normal 14 3 3 2 2 3" xfId="1082"/>
    <cellStyle name="Normal 14 3 3 2 2 4" xfId="1083"/>
    <cellStyle name="Normal 14 3 3 2 2 5" xfId="1084"/>
    <cellStyle name="Normal 14 3 3 2 3" xfId="1085"/>
    <cellStyle name="Normal 14 3 3 2 3 2" xfId="1086"/>
    <cellStyle name="Normal 14 3 3 2 3 3" xfId="1087"/>
    <cellStyle name="Normal 14 3 3 2 3 4" xfId="1088"/>
    <cellStyle name="Normal 14 3 3 2 4" xfId="1089"/>
    <cellStyle name="Normal 14 3 3 2 5" xfId="1090"/>
    <cellStyle name="Normal 14 3 3 2 6" xfId="1091"/>
    <cellStyle name="Normal 14 3 3 3" xfId="1092"/>
    <cellStyle name="Normal 14 3 3 3 2" xfId="1093"/>
    <cellStyle name="Normal 14 3 3 3 2 2" xfId="1094"/>
    <cellStyle name="Normal 14 3 3 3 2 3" xfId="1095"/>
    <cellStyle name="Normal 14 3 3 3 2 4" xfId="1096"/>
    <cellStyle name="Normal 14 3 3 3 3" xfId="1097"/>
    <cellStyle name="Normal 14 3 3 3 4" xfId="1098"/>
    <cellStyle name="Normal 14 3 3 3 5" xfId="1099"/>
    <cellStyle name="Normal 14 3 3 4" xfId="1100"/>
    <cellStyle name="Normal 14 3 3 4 2" xfId="1101"/>
    <cellStyle name="Normal 14 3 3 4 3" xfId="1102"/>
    <cellStyle name="Normal 14 3 3 4 4" xfId="1103"/>
    <cellStyle name="Normal 14 3 3 5" xfId="1104"/>
    <cellStyle name="Normal 14 3 3 5 2" xfId="1105"/>
    <cellStyle name="Normal 14 3 3 5 3" xfId="1106"/>
    <cellStyle name="Normal 14 3 3 5 4" xfId="1107"/>
    <cellStyle name="Normal 14 3 3 6" xfId="1108"/>
    <cellStyle name="Normal 14 3 3 6 2" xfId="1109"/>
    <cellStyle name="Normal 14 3 3 6 3" xfId="1110"/>
    <cellStyle name="Normal 14 3 3 7" xfId="1111"/>
    <cellStyle name="Normal 14 3 3 8" xfId="1112"/>
    <cellStyle name="Normal 14 3 3 9" xfId="1113"/>
    <cellStyle name="Normal 14 3 4" xfId="1114"/>
    <cellStyle name="Normal 14 3 4 2" xfId="1115"/>
    <cellStyle name="Normal 14 3 4 2 2" xfId="1116"/>
    <cellStyle name="Normal 14 3 4 2 2 2" xfId="1117"/>
    <cellStyle name="Normal 14 3 4 2 2 3" xfId="1118"/>
    <cellStyle name="Normal 14 3 4 2 2 4" xfId="1119"/>
    <cellStyle name="Normal 14 3 4 2 3" xfId="1120"/>
    <cellStyle name="Normal 14 3 4 2 4" xfId="1121"/>
    <cellStyle name="Normal 14 3 4 2 5" xfId="1122"/>
    <cellStyle name="Normal 14 3 4 3" xfId="1123"/>
    <cellStyle name="Normal 14 3 4 3 2" xfId="1124"/>
    <cellStyle name="Normal 14 3 4 3 3" xfId="1125"/>
    <cellStyle name="Normal 14 3 4 3 4" xfId="1126"/>
    <cellStyle name="Normal 14 3 4 4" xfId="1127"/>
    <cellStyle name="Normal 14 3 4 5" xfId="1128"/>
    <cellStyle name="Normal 14 3 4 6" xfId="1129"/>
    <cellStyle name="Normal 14 3 5" xfId="1130"/>
    <cellStyle name="Normal 14 3 5 2" xfId="1131"/>
    <cellStyle name="Normal 14 3 5 2 2" xfId="1132"/>
    <cellStyle name="Normal 14 3 5 2 2 2" xfId="1133"/>
    <cellStyle name="Normal 14 3 5 2 2 3" xfId="1134"/>
    <cellStyle name="Normal 14 3 5 2 2 4" xfId="1135"/>
    <cellStyle name="Normal 14 3 5 2 3" xfId="1136"/>
    <cellStyle name="Normal 14 3 5 2 4" xfId="1137"/>
    <cellStyle name="Normal 14 3 5 2 5" xfId="1138"/>
    <cellStyle name="Normal 14 3 5 3" xfId="1139"/>
    <cellStyle name="Normal 14 3 5 3 2" xfId="1140"/>
    <cellStyle name="Normal 14 3 5 3 3" xfId="1141"/>
    <cellStyle name="Normal 14 3 5 3 4" xfId="1142"/>
    <cellStyle name="Normal 14 3 5 4" xfId="1143"/>
    <cellStyle name="Normal 14 3 5 5" xfId="1144"/>
    <cellStyle name="Normal 14 3 5 6" xfId="1145"/>
    <cellStyle name="Normal 14 3 6" xfId="1146"/>
    <cellStyle name="Normal 14 3 6 2" xfId="1147"/>
    <cellStyle name="Normal 14 3 6 2 2" xfId="1148"/>
    <cellStyle name="Normal 14 3 6 2 2 2" xfId="1149"/>
    <cellStyle name="Normal 14 3 6 2 2 3" xfId="1150"/>
    <cellStyle name="Normal 14 3 6 2 2 4" xfId="1151"/>
    <cellStyle name="Normal 14 3 6 2 3" xfId="1152"/>
    <cellStyle name="Normal 14 3 6 2 4" xfId="1153"/>
    <cellStyle name="Normal 14 3 6 2 5" xfId="1154"/>
    <cellStyle name="Normal 14 3 6 3" xfId="1155"/>
    <cellStyle name="Normal 14 3 6 3 2" xfId="1156"/>
    <cellStyle name="Normal 14 3 6 3 3" xfId="1157"/>
    <cellStyle name="Normal 14 3 6 3 4" xfId="1158"/>
    <cellStyle name="Normal 14 3 6 4" xfId="1159"/>
    <cellStyle name="Normal 14 3 6 5" xfId="1160"/>
    <cellStyle name="Normal 14 3 6 6" xfId="1161"/>
    <cellStyle name="Normal 14 3 7" xfId="1162"/>
    <cellStyle name="Normal 14 3 7 2" xfId="1163"/>
    <cellStyle name="Normal 14 3 7 2 2" xfId="1164"/>
    <cellStyle name="Normal 14 3 7 2 3" xfId="1165"/>
    <cellStyle name="Normal 14 3 7 2 4" xfId="1166"/>
    <cellStyle name="Normal 14 3 7 3" xfId="1167"/>
    <cellStyle name="Normal 14 3 7 4" xfId="1168"/>
    <cellStyle name="Normal 14 3 7 5" xfId="1169"/>
    <cellStyle name="Normal 14 3 8" xfId="1170"/>
    <cellStyle name="Normal 14 3 8 2" xfId="1171"/>
    <cellStyle name="Normal 14 3 8 3" xfId="1172"/>
    <cellStyle name="Normal 14 3 8 4" xfId="1173"/>
    <cellStyle name="Normal 14 3 9" xfId="1174"/>
    <cellStyle name="Normal 14 3 9 2" xfId="1175"/>
    <cellStyle name="Normal 14 3 9 3" xfId="1176"/>
    <cellStyle name="Normal 14 3 9 4" xfId="1177"/>
    <cellStyle name="Normal 14 4" xfId="1178"/>
    <cellStyle name="Normal 14 4 2" xfId="1179"/>
    <cellStyle name="Normal 14 4 2 2" xfId="1180"/>
    <cellStyle name="Normal 14 4 2 2 2" xfId="1181"/>
    <cellStyle name="Normal 14 4 2 2 2 2" xfId="1182"/>
    <cellStyle name="Normal 14 4 2 2 2 3" xfId="1183"/>
    <cellStyle name="Normal 14 4 2 2 2 4" xfId="1184"/>
    <cellStyle name="Normal 14 4 2 2 3" xfId="1185"/>
    <cellStyle name="Normal 14 4 2 2 4" xfId="1186"/>
    <cellStyle name="Normal 14 4 2 2 5" xfId="1187"/>
    <cellStyle name="Normal 14 4 2 3" xfId="1188"/>
    <cellStyle name="Normal 14 4 2 3 2" xfId="1189"/>
    <cellStyle name="Normal 14 4 2 3 3" xfId="1190"/>
    <cellStyle name="Normal 14 4 2 3 4" xfId="1191"/>
    <cellStyle name="Normal 14 4 2 4" xfId="1192"/>
    <cellStyle name="Normal 14 4 2 5" xfId="1193"/>
    <cellStyle name="Normal 14 4 2 6" xfId="1194"/>
    <cellStyle name="Normal 14 4 3" xfId="1195"/>
    <cellStyle name="Normal 14 4 3 2" xfId="1196"/>
    <cellStyle name="Normal 14 4 3 2 2" xfId="1197"/>
    <cellStyle name="Normal 14 4 3 2 3" xfId="1198"/>
    <cellStyle name="Normal 14 4 3 2 4" xfId="1199"/>
    <cellStyle name="Normal 14 4 3 3" xfId="1200"/>
    <cellStyle name="Normal 14 4 3 4" xfId="1201"/>
    <cellStyle name="Normal 14 4 3 5" xfId="1202"/>
    <cellStyle name="Normal 14 4 4" xfId="1203"/>
    <cellStyle name="Normal 14 4 4 2" xfId="1204"/>
    <cellStyle name="Normal 14 4 4 3" xfId="1205"/>
    <cellStyle name="Normal 14 4 4 4" xfId="1206"/>
    <cellStyle name="Normal 14 4 5" xfId="1207"/>
    <cellStyle name="Normal 14 4 5 2" xfId="1208"/>
    <cellStyle name="Normal 14 4 5 3" xfId="1209"/>
    <cellStyle name="Normal 14 4 5 4" xfId="1210"/>
    <cellStyle name="Normal 14 4 6" xfId="1211"/>
    <cellStyle name="Normal 14 4 6 2" xfId="1212"/>
    <cellStyle name="Normal 14 4 6 3" xfId="1213"/>
    <cellStyle name="Normal 14 4 7" xfId="1214"/>
    <cellStyle name="Normal 14 4 8" xfId="1215"/>
    <cellStyle name="Normal 14 4 9" xfId="1216"/>
    <cellStyle name="Normal 14 5" xfId="1217"/>
    <cellStyle name="Normal 14 5 2" xfId="1218"/>
    <cellStyle name="Normal 14 5 2 2" xfId="1219"/>
    <cellStyle name="Normal 14 5 2 2 2" xfId="1220"/>
    <cellStyle name="Normal 14 5 2 2 2 2" xfId="1221"/>
    <cellStyle name="Normal 14 5 2 2 2 3" xfId="1222"/>
    <cellStyle name="Normal 14 5 2 2 2 4" xfId="1223"/>
    <cellStyle name="Normal 14 5 2 2 3" xfId="1224"/>
    <cellStyle name="Normal 14 5 2 2 4" xfId="1225"/>
    <cellStyle name="Normal 14 5 2 2 5" xfId="1226"/>
    <cellStyle name="Normal 14 5 2 3" xfId="1227"/>
    <cellStyle name="Normal 14 5 2 3 2" xfId="1228"/>
    <cellStyle name="Normal 14 5 2 3 3" xfId="1229"/>
    <cellStyle name="Normal 14 5 2 3 4" xfId="1230"/>
    <cellStyle name="Normal 14 5 2 4" xfId="1231"/>
    <cellStyle name="Normal 14 5 2 5" xfId="1232"/>
    <cellStyle name="Normal 14 5 2 6" xfId="1233"/>
    <cellStyle name="Normal 14 5 3" xfId="1234"/>
    <cellStyle name="Normal 14 5 3 2" xfId="1235"/>
    <cellStyle name="Normal 14 5 3 2 2" xfId="1236"/>
    <cellStyle name="Normal 14 5 3 2 3" xfId="1237"/>
    <cellStyle name="Normal 14 5 3 2 4" xfId="1238"/>
    <cellStyle name="Normal 14 5 3 3" xfId="1239"/>
    <cellStyle name="Normal 14 5 3 4" xfId="1240"/>
    <cellStyle name="Normal 14 5 3 5" xfId="1241"/>
    <cellStyle name="Normal 14 5 4" xfId="1242"/>
    <cellStyle name="Normal 14 5 4 2" xfId="1243"/>
    <cellStyle name="Normal 14 5 4 3" xfId="1244"/>
    <cellStyle name="Normal 14 5 4 4" xfId="1245"/>
    <cellStyle name="Normal 14 5 5" xfId="1246"/>
    <cellStyle name="Normal 14 5 5 2" xfId="1247"/>
    <cellStyle name="Normal 14 5 5 3" xfId="1248"/>
    <cellStyle name="Normal 14 5 5 4" xfId="1249"/>
    <cellStyle name="Normal 14 5 6" xfId="1250"/>
    <cellStyle name="Normal 14 5 6 2" xfId="1251"/>
    <cellStyle name="Normal 14 5 6 3" xfId="1252"/>
    <cellStyle name="Normal 14 5 7" xfId="1253"/>
    <cellStyle name="Normal 14 5 8" xfId="1254"/>
    <cellStyle name="Normal 14 5 9" xfId="1255"/>
    <cellStyle name="Normal 14 6" xfId="1256"/>
    <cellStyle name="Normal 14 6 2" xfId="1257"/>
    <cellStyle name="Normal 14 6 2 2" xfId="1258"/>
    <cellStyle name="Normal 14 6 2 2 2" xfId="1259"/>
    <cellStyle name="Normal 14 6 2 2 3" xfId="1260"/>
    <cellStyle name="Normal 14 6 2 2 4" xfId="1261"/>
    <cellStyle name="Normal 14 6 2 3" xfId="1262"/>
    <cellStyle name="Normal 14 6 2 4" xfId="1263"/>
    <cellStyle name="Normal 14 6 2 5" xfId="1264"/>
    <cellStyle name="Normal 14 6 3" xfId="1265"/>
    <cellStyle name="Normal 14 6 3 2" xfId="1266"/>
    <cellStyle name="Normal 14 6 3 3" xfId="1267"/>
    <cellStyle name="Normal 14 6 3 4" xfId="1268"/>
    <cellStyle name="Normal 14 6 4" xfId="1269"/>
    <cellStyle name="Normal 14 6 5" xfId="1270"/>
    <cellStyle name="Normal 14 6 6" xfId="1271"/>
    <cellStyle name="Normal 14 7" xfId="1272"/>
    <cellStyle name="Normal 14 7 2" xfId="1273"/>
    <cellStyle name="Normal 14 7 2 2" xfId="1274"/>
    <cellStyle name="Normal 14 7 2 2 2" xfId="1275"/>
    <cellStyle name="Normal 14 7 2 2 3" xfId="1276"/>
    <cellStyle name="Normal 14 7 2 2 4" xfId="1277"/>
    <cellStyle name="Normal 14 7 2 3" xfId="1278"/>
    <cellStyle name="Normal 14 7 2 4" xfId="1279"/>
    <cellStyle name="Normal 14 7 2 5" xfId="1280"/>
    <cellStyle name="Normal 14 7 3" xfId="1281"/>
    <cellStyle name="Normal 14 7 3 2" xfId="1282"/>
    <cellStyle name="Normal 14 7 3 3" xfId="1283"/>
    <cellStyle name="Normal 14 7 3 4" xfId="1284"/>
    <cellStyle name="Normal 14 7 4" xfId="1285"/>
    <cellStyle name="Normal 14 7 5" xfId="1286"/>
    <cellStyle name="Normal 14 7 6" xfId="1287"/>
    <cellStyle name="Normal 14 8" xfId="1288"/>
    <cellStyle name="Normal 14 8 2" xfId="1289"/>
    <cellStyle name="Normal 14 8 2 2" xfId="1290"/>
    <cellStyle name="Normal 14 8 2 2 2" xfId="1291"/>
    <cellStyle name="Normal 14 8 2 2 3" xfId="1292"/>
    <cellStyle name="Normal 14 8 2 2 4" xfId="1293"/>
    <cellStyle name="Normal 14 8 2 3" xfId="1294"/>
    <cellStyle name="Normal 14 8 2 4" xfId="1295"/>
    <cellStyle name="Normal 14 8 2 5" xfId="1296"/>
    <cellStyle name="Normal 14 8 3" xfId="1297"/>
    <cellStyle name="Normal 14 8 3 2" xfId="1298"/>
    <cellStyle name="Normal 14 8 3 3" xfId="1299"/>
    <cellStyle name="Normal 14 8 3 4" xfId="1300"/>
    <cellStyle name="Normal 14 8 4" xfId="1301"/>
    <cellStyle name="Normal 14 8 5" xfId="1302"/>
    <cellStyle name="Normal 14 8 6" xfId="1303"/>
    <cellStyle name="Normal 14 9" xfId="1304"/>
    <cellStyle name="Normal 14 9 2" xfId="1305"/>
    <cellStyle name="Normal 14 9 2 2" xfId="1306"/>
    <cellStyle name="Normal 14 9 2 3" xfId="1307"/>
    <cellStyle name="Normal 14 9 2 4" xfId="1308"/>
    <cellStyle name="Normal 14 9 3" xfId="1309"/>
    <cellStyle name="Normal 14 9 4" xfId="1310"/>
    <cellStyle name="Normal 14 9 5" xfId="1311"/>
    <cellStyle name="Normal 140" xfId="1312"/>
    <cellStyle name="Normal 141" xfId="1313"/>
    <cellStyle name="Normal 142" xfId="1314"/>
    <cellStyle name="Normal 143" xfId="1315"/>
    <cellStyle name="Normal 144" xfId="1316"/>
    <cellStyle name="Normal 145" xfId="1317"/>
    <cellStyle name="Normal 146" xfId="1318"/>
    <cellStyle name="Normal 147" xfId="1319"/>
    <cellStyle name="Normal 148" xfId="1320"/>
    <cellStyle name="Normal 149" xfId="1321"/>
    <cellStyle name="Normal 15" xfId="1322"/>
    <cellStyle name="Normal 15 2" xfId="1323"/>
    <cellStyle name="Normal 150" xfId="1324"/>
    <cellStyle name="Normal 151" xfId="1325"/>
    <cellStyle name="Normal 152" xfId="1326"/>
    <cellStyle name="Normal 153" xfId="1327"/>
    <cellStyle name="Normal 154" xfId="1328"/>
    <cellStyle name="Normal 155" xfId="1329"/>
    <cellStyle name="Normal 156" xfId="1330"/>
    <cellStyle name="Normal 157" xfId="1331"/>
    <cellStyle name="Normal 158" xfId="1332"/>
    <cellStyle name="Normal 159" xfId="1333"/>
    <cellStyle name="Normal 16" xfId="1334"/>
    <cellStyle name="Normal 16 10" xfId="1335"/>
    <cellStyle name="Normal 16 10 2" xfId="1336"/>
    <cellStyle name="Normal 16 10 3" xfId="1337"/>
    <cellStyle name="Normal 16 10 4" xfId="1338"/>
    <cellStyle name="Normal 16 11" xfId="1339"/>
    <cellStyle name="Normal 16 11 2" xfId="1340"/>
    <cellStyle name="Normal 16 11 3" xfId="1341"/>
    <cellStyle name="Normal 16 11 4" xfId="1342"/>
    <cellStyle name="Normal 16 12" xfId="1343"/>
    <cellStyle name="Normal 16 12 2" xfId="1344"/>
    <cellStyle name="Normal 16 12 3" xfId="1345"/>
    <cellStyle name="Normal 16 12 4" xfId="1346"/>
    <cellStyle name="Normal 16 13" xfId="1347"/>
    <cellStyle name="Normal 16 13 2" xfId="1348"/>
    <cellStyle name="Normal 16 13 3" xfId="1349"/>
    <cellStyle name="Normal 16 14" xfId="1350"/>
    <cellStyle name="Normal 16 14 2" xfId="1351"/>
    <cellStyle name="Normal 16 15" xfId="1352"/>
    <cellStyle name="Normal 16 16" xfId="1353"/>
    <cellStyle name="Normal 16 2" xfId="1354"/>
    <cellStyle name="Normal 16 2 10" xfId="1355"/>
    <cellStyle name="Normal 16 2 10 2" xfId="1356"/>
    <cellStyle name="Normal 16 2 10 3" xfId="1357"/>
    <cellStyle name="Normal 16 2 10 4" xfId="1358"/>
    <cellStyle name="Normal 16 2 11" xfId="1359"/>
    <cellStyle name="Normal 16 2 11 2" xfId="1360"/>
    <cellStyle name="Normal 16 2 11 3" xfId="1361"/>
    <cellStyle name="Normal 16 2 12" xfId="1362"/>
    <cellStyle name="Normal 16 2 12 2" xfId="1363"/>
    <cellStyle name="Normal 16 2 13" xfId="1364"/>
    <cellStyle name="Normal 16 2 14" xfId="1365"/>
    <cellStyle name="Normal 16 2 2" xfId="1366"/>
    <cellStyle name="Normal 16 2 2 2" xfId="1367"/>
    <cellStyle name="Normal 16 2 2 2 2" xfId="1368"/>
    <cellStyle name="Normal 16 2 2 2 2 2" xfId="1369"/>
    <cellStyle name="Normal 16 2 2 2 2 2 2" xfId="1370"/>
    <cellStyle name="Normal 16 2 2 2 2 2 3" xfId="1371"/>
    <cellStyle name="Normal 16 2 2 2 2 2 4" xfId="1372"/>
    <cellStyle name="Normal 16 2 2 2 2 3" xfId="1373"/>
    <cellStyle name="Normal 16 2 2 2 2 4" xfId="1374"/>
    <cellStyle name="Normal 16 2 2 2 2 5" xfId="1375"/>
    <cellStyle name="Normal 16 2 2 2 3" xfId="1376"/>
    <cellStyle name="Normal 16 2 2 2 3 2" xfId="1377"/>
    <cellStyle name="Normal 16 2 2 2 3 3" xfId="1378"/>
    <cellStyle name="Normal 16 2 2 2 3 4" xfId="1379"/>
    <cellStyle name="Normal 16 2 2 2 4" xfId="1380"/>
    <cellStyle name="Normal 16 2 2 2 5" xfId="1381"/>
    <cellStyle name="Normal 16 2 2 2 6" xfId="1382"/>
    <cellStyle name="Normal 16 2 2 3" xfId="1383"/>
    <cellStyle name="Normal 16 2 2 3 2" xfId="1384"/>
    <cellStyle name="Normal 16 2 2 3 2 2" xfId="1385"/>
    <cellStyle name="Normal 16 2 2 3 2 3" xfId="1386"/>
    <cellStyle name="Normal 16 2 2 3 2 4" xfId="1387"/>
    <cellStyle name="Normal 16 2 2 3 3" xfId="1388"/>
    <cellStyle name="Normal 16 2 2 3 4" xfId="1389"/>
    <cellStyle name="Normal 16 2 2 3 5" xfId="1390"/>
    <cellStyle name="Normal 16 2 2 4" xfId="1391"/>
    <cellStyle name="Normal 16 2 2 4 2" xfId="1392"/>
    <cellStyle name="Normal 16 2 2 4 3" xfId="1393"/>
    <cellStyle name="Normal 16 2 2 4 4" xfId="1394"/>
    <cellStyle name="Normal 16 2 2 5" xfId="1395"/>
    <cellStyle name="Normal 16 2 2 5 2" xfId="1396"/>
    <cellStyle name="Normal 16 2 2 5 3" xfId="1397"/>
    <cellStyle name="Normal 16 2 2 5 4" xfId="1398"/>
    <cellStyle name="Normal 16 2 2 6" xfId="1399"/>
    <cellStyle name="Normal 16 2 2 6 2" xfId="1400"/>
    <cellStyle name="Normal 16 2 2 6 3" xfId="1401"/>
    <cellStyle name="Normal 16 2 2 7" xfId="1402"/>
    <cellStyle name="Normal 16 2 2 8" xfId="1403"/>
    <cellStyle name="Normal 16 2 2 9" xfId="1404"/>
    <cellStyle name="Normal 16 2 3" xfId="1405"/>
    <cellStyle name="Normal 16 2 3 2" xfId="1406"/>
    <cellStyle name="Normal 16 2 3 2 2" xfId="1407"/>
    <cellStyle name="Normal 16 2 3 2 2 2" xfId="1408"/>
    <cellStyle name="Normal 16 2 3 2 2 2 2" xfId="1409"/>
    <cellStyle name="Normal 16 2 3 2 2 2 3" xfId="1410"/>
    <cellStyle name="Normal 16 2 3 2 2 2 4" xfId="1411"/>
    <cellStyle name="Normal 16 2 3 2 2 3" xfId="1412"/>
    <cellStyle name="Normal 16 2 3 2 2 4" xfId="1413"/>
    <cellStyle name="Normal 16 2 3 2 2 5" xfId="1414"/>
    <cellStyle name="Normal 16 2 3 2 3" xfId="1415"/>
    <cellStyle name="Normal 16 2 3 2 3 2" xfId="1416"/>
    <cellStyle name="Normal 16 2 3 2 3 3" xfId="1417"/>
    <cellStyle name="Normal 16 2 3 2 3 4" xfId="1418"/>
    <cellStyle name="Normal 16 2 3 2 4" xfId="1419"/>
    <cellStyle name="Normal 16 2 3 2 5" xfId="1420"/>
    <cellStyle name="Normal 16 2 3 2 6" xfId="1421"/>
    <cellStyle name="Normal 16 2 3 3" xfId="1422"/>
    <cellStyle name="Normal 16 2 3 3 2" xfId="1423"/>
    <cellStyle name="Normal 16 2 3 3 2 2" xfId="1424"/>
    <cellStyle name="Normal 16 2 3 3 2 3" xfId="1425"/>
    <cellStyle name="Normal 16 2 3 3 2 4" xfId="1426"/>
    <cellStyle name="Normal 16 2 3 3 3" xfId="1427"/>
    <cellStyle name="Normal 16 2 3 3 4" xfId="1428"/>
    <cellStyle name="Normal 16 2 3 3 5" xfId="1429"/>
    <cellStyle name="Normal 16 2 3 4" xfId="1430"/>
    <cellStyle name="Normal 16 2 3 4 2" xfId="1431"/>
    <cellStyle name="Normal 16 2 3 4 3" xfId="1432"/>
    <cellStyle name="Normal 16 2 3 4 4" xfId="1433"/>
    <cellStyle name="Normal 16 2 3 5" xfId="1434"/>
    <cellStyle name="Normal 16 2 3 5 2" xfId="1435"/>
    <cellStyle name="Normal 16 2 3 5 3" xfId="1436"/>
    <cellStyle name="Normal 16 2 3 5 4" xfId="1437"/>
    <cellStyle name="Normal 16 2 3 6" xfId="1438"/>
    <cellStyle name="Normal 16 2 3 6 2" xfId="1439"/>
    <cellStyle name="Normal 16 2 3 6 3" xfId="1440"/>
    <cellStyle name="Normal 16 2 3 7" xfId="1441"/>
    <cellStyle name="Normal 16 2 3 8" xfId="1442"/>
    <cellStyle name="Normal 16 2 3 9" xfId="1443"/>
    <cellStyle name="Normal 16 2 4" xfId="1444"/>
    <cellStyle name="Normal 16 2 4 2" xfId="1445"/>
    <cellStyle name="Normal 16 2 4 2 2" xfId="1446"/>
    <cellStyle name="Normal 16 2 4 2 2 2" xfId="1447"/>
    <cellStyle name="Normal 16 2 4 2 2 3" xfId="1448"/>
    <cellStyle name="Normal 16 2 4 2 2 4" xfId="1449"/>
    <cellStyle name="Normal 16 2 4 2 3" xfId="1450"/>
    <cellStyle name="Normal 16 2 4 2 4" xfId="1451"/>
    <cellStyle name="Normal 16 2 4 2 5" xfId="1452"/>
    <cellStyle name="Normal 16 2 4 3" xfId="1453"/>
    <cellStyle name="Normal 16 2 4 3 2" xfId="1454"/>
    <cellStyle name="Normal 16 2 4 3 3" xfId="1455"/>
    <cellStyle name="Normal 16 2 4 3 4" xfId="1456"/>
    <cellStyle name="Normal 16 2 4 4" xfId="1457"/>
    <cellStyle name="Normal 16 2 4 5" xfId="1458"/>
    <cellStyle name="Normal 16 2 4 6" xfId="1459"/>
    <cellStyle name="Normal 16 2 5" xfId="1460"/>
    <cellStyle name="Normal 16 2 5 2" xfId="1461"/>
    <cellStyle name="Normal 16 2 5 2 2" xfId="1462"/>
    <cellStyle name="Normal 16 2 5 2 2 2" xfId="1463"/>
    <cellStyle name="Normal 16 2 5 2 2 3" xfId="1464"/>
    <cellStyle name="Normal 16 2 5 2 2 4" xfId="1465"/>
    <cellStyle name="Normal 16 2 5 2 3" xfId="1466"/>
    <cellStyle name="Normal 16 2 5 2 4" xfId="1467"/>
    <cellStyle name="Normal 16 2 5 2 5" xfId="1468"/>
    <cellStyle name="Normal 16 2 5 3" xfId="1469"/>
    <cellStyle name="Normal 16 2 5 3 2" xfId="1470"/>
    <cellStyle name="Normal 16 2 5 3 3" xfId="1471"/>
    <cellStyle name="Normal 16 2 5 3 4" xfId="1472"/>
    <cellStyle name="Normal 16 2 5 4" xfId="1473"/>
    <cellStyle name="Normal 16 2 5 5" xfId="1474"/>
    <cellStyle name="Normal 16 2 5 6" xfId="1475"/>
    <cellStyle name="Normal 16 2 6" xfId="1476"/>
    <cellStyle name="Normal 16 2 6 2" xfId="1477"/>
    <cellStyle name="Normal 16 2 6 2 2" xfId="1478"/>
    <cellStyle name="Normal 16 2 6 2 2 2" xfId="1479"/>
    <cellStyle name="Normal 16 2 6 2 2 3" xfId="1480"/>
    <cellStyle name="Normal 16 2 6 2 2 4" xfId="1481"/>
    <cellStyle name="Normal 16 2 6 2 3" xfId="1482"/>
    <cellStyle name="Normal 16 2 6 2 4" xfId="1483"/>
    <cellStyle name="Normal 16 2 6 2 5" xfId="1484"/>
    <cellStyle name="Normal 16 2 6 3" xfId="1485"/>
    <cellStyle name="Normal 16 2 6 3 2" xfId="1486"/>
    <cellStyle name="Normal 16 2 6 3 3" xfId="1487"/>
    <cellStyle name="Normal 16 2 6 3 4" xfId="1488"/>
    <cellStyle name="Normal 16 2 6 4" xfId="1489"/>
    <cellStyle name="Normal 16 2 6 5" xfId="1490"/>
    <cellStyle name="Normal 16 2 6 6" xfId="1491"/>
    <cellStyle name="Normal 16 2 7" xfId="1492"/>
    <cellStyle name="Normal 16 2 7 2" xfId="1493"/>
    <cellStyle name="Normal 16 2 7 2 2" xfId="1494"/>
    <cellStyle name="Normal 16 2 7 2 3" xfId="1495"/>
    <cellStyle name="Normal 16 2 7 2 4" xfId="1496"/>
    <cellStyle name="Normal 16 2 7 3" xfId="1497"/>
    <cellStyle name="Normal 16 2 7 4" xfId="1498"/>
    <cellStyle name="Normal 16 2 7 5" xfId="1499"/>
    <cellStyle name="Normal 16 2 8" xfId="1500"/>
    <cellStyle name="Normal 16 2 8 2" xfId="1501"/>
    <cellStyle name="Normal 16 2 8 3" xfId="1502"/>
    <cellStyle name="Normal 16 2 8 4" xfId="1503"/>
    <cellStyle name="Normal 16 2 9" xfId="1504"/>
    <cellStyle name="Normal 16 2 9 2" xfId="1505"/>
    <cellStyle name="Normal 16 2 9 3" xfId="1506"/>
    <cellStyle name="Normal 16 2 9 4" xfId="1507"/>
    <cellStyle name="Normal 16 3" xfId="1508"/>
    <cellStyle name="Normal 16 3 10" xfId="1509"/>
    <cellStyle name="Normal 16 3 10 2" xfId="1510"/>
    <cellStyle name="Normal 16 3 10 3" xfId="1511"/>
    <cellStyle name="Normal 16 3 10 4" xfId="1512"/>
    <cellStyle name="Normal 16 3 11" xfId="1513"/>
    <cellStyle name="Normal 16 3 11 2" xfId="1514"/>
    <cellStyle name="Normal 16 3 11 3" xfId="1515"/>
    <cellStyle name="Normal 16 3 12" xfId="1516"/>
    <cellStyle name="Normal 16 3 12 2" xfId="1517"/>
    <cellStyle name="Normal 16 3 13" xfId="1518"/>
    <cellStyle name="Normal 16 3 14" xfId="1519"/>
    <cellStyle name="Normal 16 3 2" xfId="1520"/>
    <cellStyle name="Normal 16 3 2 2" xfId="1521"/>
    <cellStyle name="Normal 16 3 2 2 2" xfId="1522"/>
    <cellStyle name="Normal 16 3 2 2 2 2" xfId="1523"/>
    <cellStyle name="Normal 16 3 2 2 2 2 2" xfId="1524"/>
    <cellStyle name="Normal 16 3 2 2 2 2 3" xfId="1525"/>
    <cellStyle name="Normal 16 3 2 2 2 2 4" xfId="1526"/>
    <cellStyle name="Normal 16 3 2 2 2 3" xfId="1527"/>
    <cellStyle name="Normal 16 3 2 2 2 4" xfId="1528"/>
    <cellStyle name="Normal 16 3 2 2 2 5" xfId="1529"/>
    <cellStyle name="Normal 16 3 2 2 3" xfId="1530"/>
    <cellStyle name="Normal 16 3 2 2 3 2" xfId="1531"/>
    <cellStyle name="Normal 16 3 2 2 3 3" xfId="1532"/>
    <cellStyle name="Normal 16 3 2 2 3 4" xfId="1533"/>
    <cellStyle name="Normal 16 3 2 2 4" xfId="1534"/>
    <cellStyle name="Normal 16 3 2 2 5" xfId="1535"/>
    <cellStyle name="Normal 16 3 2 2 6" xfId="1536"/>
    <cellStyle name="Normal 16 3 2 3" xfId="1537"/>
    <cellStyle name="Normal 16 3 2 3 2" xfId="1538"/>
    <cellStyle name="Normal 16 3 2 3 2 2" xfId="1539"/>
    <cellStyle name="Normal 16 3 2 3 2 3" xfId="1540"/>
    <cellStyle name="Normal 16 3 2 3 2 4" xfId="1541"/>
    <cellStyle name="Normal 16 3 2 3 3" xfId="1542"/>
    <cellStyle name="Normal 16 3 2 3 4" xfId="1543"/>
    <cellStyle name="Normal 16 3 2 3 5" xfId="1544"/>
    <cellStyle name="Normal 16 3 2 4" xfId="1545"/>
    <cellStyle name="Normal 16 3 2 4 2" xfId="1546"/>
    <cellStyle name="Normal 16 3 2 4 3" xfId="1547"/>
    <cellStyle name="Normal 16 3 2 4 4" xfId="1548"/>
    <cellStyle name="Normal 16 3 2 5" xfId="1549"/>
    <cellStyle name="Normal 16 3 2 5 2" xfId="1550"/>
    <cellStyle name="Normal 16 3 2 5 3" xfId="1551"/>
    <cellStyle name="Normal 16 3 2 5 4" xfId="1552"/>
    <cellStyle name="Normal 16 3 2 6" xfId="1553"/>
    <cellStyle name="Normal 16 3 2 6 2" xfId="1554"/>
    <cellStyle name="Normal 16 3 2 6 3" xfId="1555"/>
    <cellStyle name="Normal 16 3 2 7" xfId="1556"/>
    <cellStyle name="Normal 16 3 2 8" xfId="1557"/>
    <cellStyle name="Normal 16 3 2 9" xfId="1558"/>
    <cellStyle name="Normal 16 3 3" xfId="1559"/>
    <cellStyle name="Normal 16 3 3 2" xfId="1560"/>
    <cellStyle name="Normal 16 3 3 2 2" xfId="1561"/>
    <cellStyle name="Normal 16 3 3 2 2 2" xfId="1562"/>
    <cellStyle name="Normal 16 3 3 2 2 2 2" xfId="1563"/>
    <cellStyle name="Normal 16 3 3 2 2 2 3" xfId="1564"/>
    <cellStyle name="Normal 16 3 3 2 2 2 4" xfId="1565"/>
    <cellStyle name="Normal 16 3 3 2 2 3" xfId="1566"/>
    <cellStyle name="Normal 16 3 3 2 2 4" xfId="1567"/>
    <cellStyle name="Normal 16 3 3 2 2 5" xfId="1568"/>
    <cellStyle name="Normal 16 3 3 2 3" xfId="1569"/>
    <cellStyle name="Normal 16 3 3 2 3 2" xfId="1570"/>
    <cellStyle name="Normal 16 3 3 2 3 3" xfId="1571"/>
    <cellStyle name="Normal 16 3 3 2 3 4" xfId="1572"/>
    <cellStyle name="Normal 16 3 3 2 4" xfId="1573"/>
    <cellStyle name="Normal 16 3 3 2 5" xfId="1574"/>
    <cellStyle name="Normal 16 3 3 2 6" xfId="1575"/>
    <cellStyle name="Normal 16 3 3 3" xfId="1576"/>
    <cellStyle name="Normal 16 3 3 3 2" xfId="1577"/>
    <cellStyle name="Normal 16 3 3 3 2 2" xfId="1578"/>
    <cellStyle name="Normal 16 3 3 3 2 3" xfId="1579"/>
    <cellStyle name="Normal 16 3 3 3 2 4" xfId="1580"/>
    <cellStyle name="Normal 16 3 3 3 3" xfId="1581"/>
    <cellStyle name="Normal 16 3 3 3 4" xfId="1582"/>
    <cellStyle name="Normal 16 3 3 3 5" xfId="1583"/>
    <cellStyle name="Normal 16 3 3 4" xfId="1584"/>
    <cellStyle name="Normal 16 3 3 4 2" xfId="1585"/>
    <cellStyle name="Normal 16 3 3 4 3" xfId="1586"/>
    <cellStyle name="Normal 16 3 3 4 4" xfId="1587"/>
    <cellStyle name="Normal 16 3 3 5" xfId="1588"/>
    <cellStyle name="Normal 16 3 3 5 2" xfId="1589"/>
    <cellStyle name="Normal 16 3 3 5 3" xfId="1590"/>
    <cellStyle name="Normal 16 3 3 5 4" xfId="1591"/>
    <cellStyle name="Normal 16 3 3 6" xfId="1592"/>
    <cellStyle name="Normal 16 3 3 6 2" xfId="1593"/>
    <cellStyle name="Normal 16 3 3 6 3" xfId="1594"/>
    <cellStyle name="Normal 16 3 3 7" xfId="1595"/>
    <cellStyle name="Normal 16 3 3 8" xfId="1596"/>
    <cellStyle name="Normal 16 3 3 9" xfId="1597"/>
    <cellStyle name="Normal 16 3 4" xfId="1598"/>
    <cellStyle name="Normal 16 3 4 2" xfId="1599"/>
    <cellStyle name="Normal 16 3 4 2 2" xfId="1600"/>
    <cellStyle name="Normal 16 3 4 2 2 2" xfId="1601"/>
    <cellStyle name="Normal 16 3 4 2 2 3" xfId="1602"/>
    <cellStyle name="Normal 16 3 4 2 2 4" xfId="1603"/>
    <cellStyle name="Normal 16 3 4 2 3" xfId="1604"/>
    <cellStyle name="Normal 16 3 4 2 4" xfId="1605"/>
    <cellStyle name="Normal 16 3 4 2 5" xfId="1606"/>
    <cellStyle name="Normal 16 3 4 3" xfId="1607"/>
    <cellStyle name="Normal 16 3 4 3 2" xfId="1608"/>
    <cellStyle name="Normal 16 3 4 3 3" xfId="1609"/>
    <cellStyle name="Normal 16 3 4 3 4" xfId="1610"/>
    <cellStyle name="Normal 16 3 4 4" xfId="1611"/>
    <cellStyle name="Normal 16 3 4 5" xfId="1612"/>
    <cellStyle name="Normal 16 3 4 6" xfId="1613"/>
    <cellStyle name="Normal 16 3 5" xfId="1614"/>
    <cellStyle name="Normal 16 3 5 2" xfId="1615"/>
    <cellStyle name="Normal 16 3 5 2 2" xfId="1616"/>
    <cellStyle name="Normal 16 3 5 2 2 2" xfId="1617"/>
    <cellStyle name="Normal 16 3 5 2 2 3" xfId="1618"/>
    <cellStyle name="Normal 16 3 5 2 2 4" xfId="1619"/>
    <cellStyle name="Normal 16 3 5 2 3" xfId="1620"/>
    <cellStyle name="Normal 16 3 5 2 4" xfId="1621"/>
    <cellStyle name="Normal 16 3 5 2 5" xfId="1622"/>
    <cellStyle name="Normal 16 3 5 3" xfId="1623"/>
    <cellStyle name="Normal 16 3 5 3 2" xfId="1624"/>
    <cellStyle name="Normal 16 3 5 3 3" xfId="1625"/>
    <cellStyle name="Normal 16 3 5 3 4" xfId="1626"/>
    <cellStyle name="Normal 16 3 5 4" xfId="1627"/>
    <cellStyle name="Normal 16 3 5 5" xfId="1628"/>
    <cellStyle name="Normal 16 3 5 6" xfId="1629"/>
    <cellStyle name="Normal 16 3 6" xfId="1630"/>
    <cellStyle name="Normal 16 3 6 2" xfId="1631"/>
    <cellStyle name="Normal 16 3 6 2 2" xfId="1632"/>
    <cellStyle name="Normal 16 3 6 2 2 2" xfId="1633"/>
    <cellStyle name="Normal 16 3 6 2 2 3" xfId="1634"/>
    <cellStyle name="Normal 16 3 6 2 2 4" xfId="1635"/>
    <cellStyle name="Normal 16 3 6 2 3" xfId="1636"/>
    <cellStyle name="Normal 16 3 6 2 4" xfId="1637"/>
    <cellStyle name="Normal 16 3 6 2 5" xfId="1638"/>
    <cellStyle name="Normal 16 3 6 3" xfId="1639"/>
    <cellStyle name="Normal 16 3 6 3 2" xfId="1640"/>
    <cellStyle name="Normal 16 3 6 3 3" xfId="1641"/>
    <cellStyle name="Normal 16 3 6 3 4" xfId="1642"/>
    <cellStyle name="Normal 16 3 6 4" xfId="1643"/>
    <cellStyle name="Normal 16 3 6 5" xfId="1644"/>
    <cellStyle name="Normal 16 3 6 6" xfId="1645"/>
    <cellStyle name="Normal 16 3 7" xfId="1646"/>
    <cellStyle name="Normal 16 3 7 2" xfId="1647"/>
    <cellStyle name="Normal 16 3 7 2 2" xfId="1648"/>
    <cellStyle name="Normal 16 3 7 2 3" xfId="1649"/>
    <cellStyle name="Normal 16 3 7 2 4" xfId="1650"/>
    <cellStyle name="Normal 16 3 7 3" xfId="1651"/>
    <cellStyle name="Normal 16 3 7 4" xfId="1652"/>
    <cellStyle name="Normal 16 3 7 5" xfId="1653"/>
    <cellStyle name="Normal 16 3 8" xfId="1654"/>
    <cellStyle name="Normal 16 3 8 2" xfId="1655"/>
    <cellStyle name="Normal 16 3 8 3" xfId="1656"/>
    <cellStyle name="Normal 16 3 8 4" xfId="1657"/>
    <cellStyle name="Normal 16 3 9" xfId="1658"/>
    <cellStyle name="Normal 16 3 9 2" xfId="1659"/>
    <cellStyle name="Normal 16 3 9 3" xfId="1660"/>
    <cellStyle name="Normal 16 3 9 4" xfId="1661"/>
    <cellStyle name="Normal 16 4" xfId="1662"/>
    <cellStyle name="Normal 16 4 2" xfId="1663"/>
    <cellStyle name="Normal 16 4 2 2" xfId="1664"/>
    <cellStyle name="Normal 16 4 2 2 2" xfId="1665"/>
    <cellStyle name="Normal 16 4 2 2 2 2" xfId="1666"/>
    <cellStyle name="Normal 16 4 2 2 2 3" xfId="1667"/>
    <cellStyle name="Normal 16 4 2 2 2 4" xfId="1668"/>
    <cellStyle name="Normal 16 4 2 2 3" xfId="1669"/>
    <cellStyle name="Normal 16 4 2 2 4" xfId="1670"/>
    <cellStyle name="Normal 16 4 2 2 5" xfId="1671"/>
    <cellStyle name="Normal 16 4 2 3" xfId="1672"/>
    <cellStyle name="Normal 16 4 2 3 2" xfId="1673"/>
    <cellStyle name="Normal 16 4 2 3 3" xfId="1674"/>
    <cellStyle name="Normal 16 4 2 3 4" xfId="1675"/>
    <cellStyle name="Normal 16 4 2 4" xfId="1676"/>
    <cellStyle name="Normal 16 4 2 5" xfId="1677"/>
    <cellStyle name="Normal 16 4 2 6" xfId="1678"/>
    <cellStyle name="Normal 16 4 3" xfId="1679"/>
    <cellStyle name="Normal 16 4 3 2" xfId="1680"/>
    <cellStyle name="Normal 16 4 3 2 2" xfId="1681"/>
    <cellStyle name="Normal 16 4 3 2 3" xfId="1682"/>
    <cellStyle name="Normal 16 4 3 2 4" xfId="1683"/>
    <cellStyle name="Normal 16 4 3 3" xfId="1684"/>
    <cellStyle name="Normal 16 4 3 4" xfId="1685"/>
    <cellStyle name="Normal 16 4 3 5" xfId="1686"/>
    <cellStyle name="Normal 16 4 4" xfId="1687"/>
    <cellStyle name="Normal 16 4 4 2" xfId="1688"/>
    <cellStyle name="Normal 16 4 4 3" xfId="1689"/>
    <cellStyle name="Normal 16 4 4 4" xfId="1690"/>
    <cellStyle name="Normal 16 4 5" xfId="1691"/>
    <cellStyle name="Normal 16 4 5 2" xfId="1692"/>
    <cellStyle name="Normal 16 4 5 3" xfId="1693"/>
    <cellStyle name="Normal 16 4 5 4" xfId="1694"/>
    <cellStyle name="Normal 16 4 6" xfId="1695"/>
    <cellStyle name="Normal 16 4 6 2" xfId="1696"/>
    <cellStyle name="Normal 16 4 6 3" xfId="1697"/>
    <cellStyle name="Normal 16 4 7" xfId="1698"/>
    <cellStyle name="Normal 16 4 8" xfId="1699"/>
    <cellStyle name="Normal 16 4 9" xfId="1700"/>
    <cellStyle name="Normal 16 5" xfId="1701"/>
    <cellStyle name="Normal 16 5 2" xfId="1702"/>
    <cellStyle name="Normal 16 5 2 2" xfId="1703"/>
    <cellStyle name="Normal 16 5 2 2 2" xfId="1704"/>
    <cellStyle name="Normal 16 5 2 2 2 2" xfId="1705"/>
    <cellStyle name="Normal 16 5 2 2 2 3" xfId="1706"/>
    <cellStyle name="Normal 16 5 2 2 2 4" xfId="1707"/>
    <cellStyle name="Normal 16 5 2 2 3" xfId="1708"/>
    <cellStyle name="Normal 16 5 2 2 4" xfId="1709"/>
    <cellStyle name="Normal 16 5 2 2 5" xfId="1710"/>
    <cellStyle name="Normal 16 5 2 3" xfId="1711"/>
    <cellStyle name="Normal 16 5 2 3 2" xfId="1712"/>
    <cellStyle name="Normal 16 5 2 3 3" xfId="1713"/>
    <cellStyle name="Normal 16 5 2 3 4" xfId="1714"/>
    <cellStyle name="Normal 16 5 2 4" xfId="1715"/>
    <cellStyle name="Normal 16 5 2 5" xfId="1716"/>
    <cellStyle name="Normal 16 5 2 6" xfId="1717"/>
    <cellStyle name="Normal 16 5 3" xfId="1718"/>
    <cellStyle name="Normal 16 5 3 2" xfId="1719"/>
    <cellStyle name="Normal 16 5 3 2 2" xfId="1720"/>
    <cellStyle name="Normal 16 5 3 2 3" xfId="1721"/>
    <cellStyle name="Normal 16 5 3 2 4" xfId="1722"/>
    <cellStyle name="Normal 16 5 3 3" xfId="1723"/>
    <cellStyle name="Normal 16 5 3 4" xfId="1724"/>
    <cellStyle name="Normal 16 5 3 5" xfId="1725"/>
    <cellStyle name="Normal 16 5 4" xfId="1726"/>
    <cellStyle name="Normal 16 5 4 2" xfId="1727"/>
    <cellStyle name="Normal 16 5 4 3" xfId="1728"/>
    <cellStyle name="Normal 16 5 4 4" xfId="1729"/>
    <cellStyle name="Normal 16 5 5" xfId="1730"/>
    <cellStyle name="Normal 16 5 5 2" xfId="1731"/>
    <cellStyle name="Normal 16 5 5 3" xfId="1732"/>
    <cellStyle name="Normal 16 5 5 4" xfId="1733"/>
    <cellStyle name="Normal 16 5 6" xfId="1734"/>
    <cellStyle name="Normal 16 5 6 2" xfId="1735"/>
    <cellStyle name="Normal 16 5 6 3" xfId="1736"/>
    <cellStyle name="Normal 16 5 7" xfId="1737"/>
    <cellStyle name="Normal 16 5 8" xfId="1738"/>
    <cellStyle name="Normal 16 5 9" xfId="1739"/>
    <cellStyle name="Normal 16 6" xfId="1740"/>
    <cellStyle name="Normal 16 6 2" xfId="1741"/>
    <cellStyle name="Normal 16 6 2 2" xfId="1742"/>
    <cellStyle name="Normal 16 6 2 2 2" xfId="1743"/>
    <cellStyle name="Normal 16 6 2 2 3" xfId="1744"/>
    <cellStyle name="Normal 16 6 2 2 4" xfId="1745"/>
    <cellStyle name="Normal 16 6 2 3" xfId="1746"/>
    <cellStyle name="Normal 16 6 2 4" xfId="1747"/>
    <cellStyle name="Normal 16 6 2 5" xfId="1748"/>
    <cellStyle name="Normal 16 6 3" xfId="1749"/>
    <cellStyle name="Normal 16 6 3 2" xfId="1750"/>
    <cellStyle name="Normal 16 6 3 3" xfId="1751"/>
    <cellStyle name="Normal 16 6 3 4" xfId="1752"/>
    <cellStyle name="Normal 16 6 4" xfId="1753"/>
    <cellStyle name="Normal 16 6 5" xfId="1754"/>
    <cellStyle name="Normal 16 6 6" xfId="1755"/>
    <cellStyle name="Normal 16 7" xfId="1756"/>
    <cellStyle name="Normal 16 7 2" xfId="1757"/>
    <cellStyle name="Normal 16 7 2 2" xfId="1758"/>
    <cellStyle name="Normal 16 7 2 2 2" xfId="1759"/>
    <cellStyle name="Normal 16 7 2 2 3" xfId="1760"/>
    <cellStyle name="Normal 16 7 2 2 4" xfId="1761"/>
    <cellStyle name="Normal 16 7 2 3" xfId="1762"/>
    <cellStyle name="Normal 16 7 2 4" xfId="1763"/>
    <cellStyle name="Normal 16 7 2 5" xfId="1764"/>
    <cellStyle name="Normal 16 7 3" xfId="1765"/>
    <cellStyle name="Normal 16 7 3 2" xfId="1766"/>
    <cellStyle name="Normal 16 7 3 3" xfId="1767"/>
    <cellStyle name="Normal 16 7 3 4" xfId="1768"/>
    <cellStyle name="Normal 16 7 4" xfId="1769"/>
    <cellStyle name="Normal 16 7 5" xfId="1770"/>
    <cellStyle name="Normal 16 7 6" xfId="1771"/>
    <cellStyle name="Normal 16 8" xfId="1772"/>
    <cellStyle name="Normal 16 8 2" xfId="1773"/>
    <cellStyle name="Normal 16 8 2 2" xfId="1774"/>
    <cellStyle name="Normal 16 8 2 2 2" xfId="1775"/>
    <cellStyle name="Normal 16 8 2 2 3" xfId="1776"/>
    <cellStyle name="Normal 16 8 2 2 4" xfId="1777"/>
    <cellStyle name="Normal 16 8 2 3" xfId="1778"/>
    <cellStyle name="Normal 16 8 2 4" xfId="1779"/>
    <cellStyle name="Normal 16 8 2 5" xfId="1780"/>
    <cellStyle name="Normal 16 8 3" xfId="1781"/>
    <cellStyle name="Normal 16 8 3 2" xfId="1782"/>
    <cellStyle name="Normal 16 8 3 3" xfId="1783"/>
    <cellStyle name="Normal 16 8 3 4" xfId="1784"/>
    <cellStyle name="Normal 16 8 4" xfId="1785"/>
    <cellStyle name="Normal 16 8 5" xfId="1786"/>
    <cellStyle name="Normal 16 8 6" xfId="1787"/>
    <cellStyle name="Normal 16 9" xfId="1788"/>
    <cellStyle name="Normal 16 9 2" xfId="1789"/>
    <cellStyle name="Normal 16 9 2 2" xfId="1790"/>
    <cellStyle name="Normal 16 9 2 3" xfId="1791"/>
    <cellStyle name="Normal 16 9 2 4" xfId="1792"/>
    <cellStyle name="Normal 16 9 3" xfId="1793"/>
    <cellStyle name="Normal 16 9 4" xfId="1794"/>
    <cellStyle name="Normal 16 9 5" xfId="1795"/>
    <cellStyle name="Normal 160" xfId="1796"/>
    <cellStyle name="Normal 161" xfId="1797"/>
    <cellStyle name="Normal 162" xfId="1798"/>
    <cellStyle name="Normal 163" xfId="1799"/>
    <cellStyle name="Normal 164" xfId="1800"/>
    <cellStyle name="Normal 165" xfId="1801"/>
    <cellStyle name="Normal 166" xfId="1802"/>
    <cellStyle name="Normal 167" xfId="1803"/>
    <cellStyle name="Normal 168" xfId="1804"/>
    <cellStyle name="Normal 169" xfId="1805"/>
    <cellStyle name="Normal 17" xfId="1806"/>
    <cellStyle name="Normal 17 2" xfId="1807"/>
    <cellStyle name="Normal 17 2 2" xfId="1808"/>
    <cellStyle name="Normal 17 3" xfId="1809"/>
    <cellStyle name="Normal 17 4" xfId="1810"/>
    <cellStyle name="Normal 170" xfId="1811"/>
    <cellStyle name="Normal 171" xfId="1812"/>
    <cellStyle name="Normal 172" xfId="1813"/>
    <cellStyle name="Normal 173" xfId="1814"/>
    <cellStyle name="Normal 18" xfId="1815"/>
    <cellStyle name="Normal 18 2" xfId="1816"/>
    <cellStyle name="Normal 18 2 2" xfId="1817"/>
    <cellStyle name="Normal 18 3" xfId="1818"/>
    <cellStyle name="Normal 18 4" xfId="1819"/>
    <cellStyle name="Normal 19" xfId="1820"/>
    <cellStyle name="Normal 19 2" xfId="1821"/>
    <cellStyle name="Normal 19 2 2" xfId="1822"/>
    <cellStyle name="Normal 19 3" xfId="1823"/>
    <cellStyle name="Normal 19 4" xfId="1824"/>
    <cellStyle name="Normal 2" xfId="25"/>
    <cellStyle name="Normal 2 2" xfId="22"/>
    <cellStyle name="Normal 2 2 2" xfId="1825"/>
    <cellStyle name="Normal 2 2 2 2" xfId="1826"/>
    <cellStyle name="Normal 2 2 3" xfId="1827"/>
    <cellStyle name="Normal 2 2 3 2" xfId="1828"/>
    <cellStyle name="Normal 2 2 3 3" xfId="1829"/>
    <cellStyle name="Normal 2 2 3 4" xfId="1830"/>
    <cellStyle name="Normal 2 3" xfId="1831"/>
    <cellStyle name="Normal 2 4" xfId="1832"/>
    <cellStyle name="Normal 2 4 2" xfId="1833"/>
    <cellStyle name="Normal 2 4 3" xfId="1834"/>
    <cellStyle name="Normal 2 4 4" xfId="1835"/>
    <cellStyle name="Normal 20" xfId="1836"/>
    <cellStyle name="Normal 20 2" xfId="1837"/>
    <cellStyle name="Normal 20 2 2" xfId="1838"/>
    <cellStyle name="Normal 20 3" xfId="1839"/>
    <cellStyle name="Normal 20 4" xfId="1840"/>
    <cellStyle name="Normal 21" xfId="1841"/>
    <cellStyle name="Normal 21 2" xfId="1842"/>
    <cellStyle name="Normal 21 2 2" xfId="1843"/>
    <cellStyle name="Normal 21 3" xfId="1844"/>
    <cellStyle name="Normal 21 4" xfId="1845"/>
    <cellStyle name="Normal 22" xfId="1846"/>
    <cellStyle name="Normal 22 2" xfId="1847"/>
    <cellStyle name="Normal 22 2 2" xfId="1848"/>
    <cellStyle name="Normal 22 3" xfId="1849"/>
    <cellStyle name="Normal 22 4" xfId="1850"/>
    <cellStyle name="Normal 23" xfId="1851"/>
    <cellStyle name="Normal 23 2" xfId="1852"/>
    <cellStyle name="Normal 23 2 2" xfId="1853"/>
    <cellStyle name="Normal 23 3" xfId="1854"/>
    <cellStyle name="Normal 23 4" xfId="1855"/>
    <cellStyle name="Normal 24" xfId="1856"/>
    <cellStyle name="Normal 24 2" xfId="1857"/>
    <cellStyle name="Normal 24 2 2" xfId="1858"/>
    <cellStyle name="Normal 24 3" xfId="1859"/>
    <cellStyle name="Normal 24 4" xfId="1860"/>
    <cellStyle name="Normal 25" xfId="1861"/>
    <cellStyle name="Normal 25 2" xfId="1862"/>
    <cellStyle name="Normal 25 2 2" xfId="1863"/>
    <cellStyle name="Normal 25 3" xfId="1864"/>
    <cellStyle name="Normal 25 4" xfId="1865"/>
    <cellStyle name="Normal 26" xfId="1866"/>
    <cellStyle name="Normal 26 2" xfId="1867"/>
    <cellStyle name="Normal 26 2 2" xfId="1868"/>
    <cellStyle name="Normal 26 3" xfId="1869"/>
    <cellStyle name="Normal 26 4" xfId="1870"/>
    <cellStyle name="Normal 27" xfId="1871"/>
    <cellStyle name="Normal 27 2" xfId="1872"/>
    <cellStyle name="Normal 27 2 2" xfId="1873"/>
    <cellStyle name="Normal 27 3" xfId="1874"/>
    <cellStyle name="Normal 27 4" xfId="1875"/>
    <cellStyle name="Normal 28" xfId="1876"/>
    <cellStyle name="Normal 28 2" xfId="1877"/>
    <cellStyle name="Normal 28 2 2" xfId="1878"/>
    <cellStyle name="Normal 28 3" xfId="1879"/>
    <cellStyle name="Normal 28 4" xfId="1880"/>
    <cellStyle name="Normal 29" xfId="1881"/>
    <cellStyle name="Normal 29 2" xfId="1882"/>
    <cellStyle name="Normal 29 2 2" xfId="1883"/>
    <cellStyle name="Normal 29 3" xfId="1884"/>
    <cellStyle name="Normal 29 4" xfId="1885"/>
    <cellStyle name="Normal 3" xfId="1886"/>
    <cellStyle name="Normal 3 2" xfId="1887"/>
    <cellStyle name="Normal 3 2 2" xfId="1888"/>
    <cellStyle name="Normal 3 2 2 2" xfId="1889"/>
    <cellStyle name="Normal 3 2 3" xfId="1890"/>
    <cellStyle name="Normal 3 2 4" xfId="1891"/>
    <cellStyle name="Normal 3 3" xfId="1892"/>
    <cellStyle name="Normal 3 4" xfId="1893"/>
    <cellStyle name="Normal 3 4 2" xfId="1894"/>
    <cellStyle name="Normal 30" xfId="1895"/>
    <cellStyle name="Normal 30 2" xfId="1896"/>
    <cellStyle name="Normal 30 2 2" xfId="1897"/>
    <cellStyle name="Normal 30 3" xfId="1898"/>
    <cellStyle name="Normal 30 4" xfId="1899"/>
    <cellStyle name="Normal 31" xfId="1900"/>
    <cellStyle name="Normal 31 2" xfId="1901"/>
    <cellStyle name="Normal 31 2 2" xfId="1902"/>
    <cellStyle name="Normal 31 3" xfId="1903"/>
    <cellStyle name="Normal 31 4" xfId="1904"/>
    <cellStyle name="Normal 32" xfId="1905"/>
    <cellStyle name="Normal 32 2" xfId="1906"/>
    <cellStyle name="Normal 32 2 2" xfId="1907"/>
    <cellStyle name="Normal 32 3" xfId="1908"/>
    <cellStyle name="Normal 32 4" xfId="1909"/>
    <cellStyle name="Normal 33" xfId="1910"/>
    <cellStyle name="Normal 33 2" xfId="1911"/>
    <cellStyle name="Normal 33 2 2" xfId="1912"/>
    <cellStyle name="Normal 33 3" xfId="1913"/>
    <cellStyle name="Normal 33 4" xfId="1914"/>
    <cellStyle name="Normal 34" xfId="1915"/>
    <cellStyle name="Normal 34 2" xfId="1916"/>
    <cellStyle name="Normal 34 2 2" xfId="1917"/>
    <cellStyle name="Normal 34 3" xfId="1918"/>
    <cellStyle name="Normal 34 4" xfId="1919"/>
    <cellStyle name="Normal 35" xfId="1920"/>
    <cellStyle name="Normal 35 2" xfId="1921"/>
    <cellStyle name="Normal 35 2 2" xfId="1922"/>
    <cellStyle name="Normal 35 3" xfId="1923"/>
    <cellStyle name="Normal 35 4" xfId="1924"/>
    <cellStyle name="Normal 36" xfId="1925"/>
    <cellStyle name="Normal 36 2" xfId="1926"/>
    <cellStyle name="Normal 36 2 2" xfId="1927"/>
    <cellStyle name="Normal 36 3" xfId="1928"/>
    <cellStyle name="Normal 36 4" xfId="1929"/>
    <cellStyle name="Normal 37" xfId="1930"/>
    <cellStyle name="Normal 37 10" xfId="1931"/>
    <cellStyle name="Normal 37 10 2" xfId="1932"/>
    <cellStyle name="Normal 37 10 3" xfId="1933"/>
    <cellStyle name="Normal 37 10 4" xfId="1934"/>
    <cellStyle name="Normal 37 11" xfId="1935"/>
    <cellStyle name="Normal 37 11 2" xfId="1936"/>
    <cellStyle name="Normal 37 11 3" xfId="1937"/>
    <cellStyle name="Normal 37 11 4" xfId="1938"/>
    <cellStyle name="Normal 37 12" xfId="1939"/>
    <cellStyle name="Normal 37 12 2" xfId="1940"/>
    <cellStyle name="Normal 37 12 3" xfId="1941"/>
    <cellStyle name="Normal 37 13" xfId="1942"/>
    <cellStyle name="Normal 37 13 2" xfId="1943"/>
    <cellStyle name="Normal 37 14" xfId="1944"/>
    <cellStyle name="Normal 37 15" xfId="1945"/>
    <cellStyle name="Normal 37 2" xfId="1946"/>
    <cellStyle name="Normal 37 2 10" xfId="1947"/>
    <cellStyle name="Normal 37 2 10 2" xfId="1948"/>
    <cellStyle name="Normal 37 2 10 3" xfId="1949"/>
    <cellStyle name="Normal 37 2 10 4" xfId="1950"/>
    <cellStyle name="Normal 37 2 11" xfId="1951"/>
    <cellStyle name="Normal 37 2 11 2" xfId="1952"/>
    <cellStyle name="Normal 37 2 11 3" xfId="1953"/>
    <cellStyle name="Normal 37 2 12" xfId="1954"/>
    <cellStyle name="Normal 37 2 12 2" xfId="1955"/>
    <cellStyle name="Normal 37 2 13" xfId="1956"/>
    <cellStyle name="Normal 37 2 14" xfId="1957"/>
    <cellStyle name="Normal 37 2 2" xfId="1958"/>
    <cellStyle name="Normal 37 2 2 2" xfId="1959"/>
    <cellStyle name="Normal 37 2 2 2 2" xfId="1960"/>
    <cellStyle name="Normal 37 2 2 2 2 2" xfId="1961"/>
    <cellStyle name="Normal 37 2 2 2 2 2 2" xfId="1962"/>
    <cellStyle name="Normal 37 2 2 2 2 2 3" xfId="1963"/>
    <cellStyle name="Normal 37 2 2 2 2 2 4" xfId="1964"/>
    <cellStyle name="Normal 37 2 2 2 2 3" xfId="1965"/>
    <cellStyle name="Normal 37 2 2 2 2 4" xfId="1966"/>
    <cellStyle name="Normal 37 2 2 2 2 5" xfId="1967"/>
    <cellStyle name="Normal 37 2 2 2 3" xfId="1968"/>
    <cellStyle name="Normal 37 2 2 2 3 2" xfId="1969"/>
    <cellStyle name="Normal 37 2 2 2 3 3" xfId="1970"/>
    <cellStyle name="Normal 37 2 2 2 3 4" xfId="1971"/>
    <cellStyle name="Normal 37 2 2 2 4" xfId="1972"/>
    <cellStyle name="Normal 37 2 2 2 5" xfId="1973"/>
    <cellStyle name="Normal 37 2 2 2 6" xfId="1974"/>
    <cellStyle name="Normal 37 2 2 3" xfId="1975"/>
    <cellStyle name="Normal 37 2 2 3 2" xfId="1976"/>
    <cellStyle name="Normal 37 2 2 3 2 2" xfId="1977"/>
    <cellStyle name="Normal 37 2 2 3 2 3" xfId="1978"/>
    <cellStyle name="Normal 37 2 2 3 2 4" xfId="1979"/>
    <cellStyle name="Normal 37 2 2 3 3" xfId="1980"/>
    <cellStyle name="Normal 37 2 2 3 4" xfId="1981"/>
    <cellStyle name="Normal 37 2 2 3 5" xfId="1982"/>
    <cellStyle name="Normal 37 2 2 4" xfId="1983"/>
    <cellStyle name="Normal 37 2 2 4 2" xfId="1984"/>
    <cellStyle name="Normal 37 2 2 4 3" xfId="1985"/>
    <cellStyle name="Normal 37 2 2 4 4" xfId="1986"/>
    <cellStyle name="Normal 37 2 2 5" xfId="1987"/>
    <cellStyle name="Normal 37 2 2 5 2" xfId="1988"/>
    <cellStyle name="Normal 37 2 2 5 3" xfId="1989"/>
    <cellStyle name="Normal 37 2 2 5 4" xfId="1990"/>
    <cellStyle name="Normal 37 2 2 6" xfId="1991"/>
    <cellStyle name="Normal 37 2 2 6 2" xfId="1992"/>
    <cellStyle name="Normal 37 2 2 6 3" xfId="1993"/>
    <cellStyle name="Normal 37 2 2 7" xfId="1994"/>
    <cellStyle name="Normal 37 2 2 8" xfId="1995"/>
    <cellStyle name="Normal 37 2 2 9" xfId="1996"/>
    <cellStyle name="Normal 37 2 3" xfId="1997"/>
    <cellStyle name="Normal 37 2 3 2" xfId="1998"/>
    <cellStyle name="Normal 37 2 3 2 2" xfId="1999"/>
    <cellStyle name="Normal 37 2 3 2 2 2" xfId="2000"/>
    <cellStyle name="Normal 37 2 3 2 2 2 2" xfId="2001"/>
    <cellStyle name="Normal 37 2 3 2 2 2 3" xfId="2002"/>
    <cellStyle name="Normal 37 2 3 2 2 2 4" xfId="2003"/>
    <cellStyle name="Normal 37 2 3 2 2 3" xfId="2004"/>
    <cellStyle name="Normal 37 2 3 2 2 4" xfId="2005"/>
    <cellStyle name="Normal 37 2 3 2 2 5" xfId="2006"/>
    <cellStyle name="Normal 37 2 3 2 3" xfId="2007"/>
    <cellStyle name="Normal 37 2 3 2 3 2" xfId="2008"/>
    <cellStyle name="Normal 37 2 3 2 3 3" xfId="2009"/>
    <cellStyle name="Normal 37 2 3 2 3 4" xfId="2010"/>
    <cellStyle name="Normal 37 2 3 2 4" xfId="2011"/>
    <cellStyle name="Normal 37 2 3 2 5" xfId="2012"/>
    <cellStyle name="Normal 37 2 3 2 6" xfId="2013"/>
    <cellStyle name="Normal 37 2 3 3" xfId="2014"/>
    <cellStyle name="Normal 37 2 3 3 2" xfId="2015"/>
    <cellStyle name="Normal 37 2 3 3 2 2" xfId="2016"/>
    <cellStyle name="Normal 37 2 3 3 2 3" xfId="2017"/>
    <cellStyle name="Normal 37 2 3 3 2 4" xfId="2018"/>
    <cellStyle name="Normal 37 2 3 3 3" xfId="2019"/>
    <cellStyle name="Normal 37 2 3 3 4" xfId="2020"/>
    <cellStyle name="Normal 37 2 3 3 5" xfId="2021"/>
    <cellStyle name="Normal 37 2 3 4" xfId="2022"/>
    <cellStyle name="Normal 37 2 3 4 2" xfId="2023"/>
    <cellStyle name="Normal 37 2 3 4 3" xfId="2024"/>
    <cellStyle name="Normal 37 2 3 4 4" xfId="2025"/>
    <cellStyle name="Normal 37 2 3 5" xfId="2026"/>
    <cellStyle name="Normal 37 2 3 5 2" xfId="2027"/>
    <cellStyle name="Normal 37 2 3 5 3" xfId="2028"/>
    <cellStyle name="Normal 37 2 3 5 4" xfId="2029"/>
    <cellStyle name="Normal 37 2 3 6" xfId="2030"/>
    <cellStyle name="Normal 37 2 3 6 2" xfId="2031"/>
    <cellStyle name="Normal 37 2 3 6 3" xfId="2032"/>
    <cellStyle name="Normal 37 2 3 7" xfId="2033"/>
    <cellStyle name="Normal 37 2 3 8" xfId="2034"/>
    <cellStyle name="Normal 37 2 3 9" xfId="2035"/>
    <cellStyle name="Normal 37 2 4" xfId="2036"/>
    <cellStyle name="Normal 37 2 4 2" xfId="2037"/>
    <cellStyle name="Normal 37 2 4 2 2" xfId="2038"/>
    <cellStyle name="Normal 37 2 4 2 2 2" xfId="2039"/>
    <cellStyle name="Normal 37 2 4 2 2 3" xfId="2040"/>
    <cellStyle name="Normal 37 2 4 2 2 4" xfId="2041"/>
    <cellStyle name="Normal 37 2 4 2 3" xfId="2042"/>
    <cellStyle name="Normal 37 2 4 2 4" xfId="2043"/>
    <cellStyle name="Normal 37 2 4 2 5" xfId="2044"/>
    <cellStyle name="Normal 37 2 4 3" xfId="2045"/>
    <cellStyle name="Normal 37 2 4 3 2" xfId="2046"/>
    <cellStyle name="Normal 37 2 4 3 3" xfId="2047"/>
    <cellStyle name="Normal 37 2 4 3 4" xfId="2048"/>
    <cellStyle name="Normal 37 2 4 4" xfId="2049"/>
    <cellStyle name="Normal 37 2 4 5" xfId="2050"/>
    <cellStyle name="Normal 37 2 4 6" xfId="2051"/>
    <cellStyle name="Normal 37 2 5" xfId="2052"/>
    <cellStyle name="Normal 37 2 5 2" xfId="2053"/>
    <cellStyle name="Normal 37 2 5 2 2" xfId="2054"/>
    <cellStyle name="Normal 37 2 5 2 2 2" xfId="2055"/>
    <cellStyle name="Normal 37 2 5 2 2 3" xfId="2056"/>
    <cellStyle name="Normal 37 2 5 2 2 4" xfId="2057"/>
    <cellStyle name="Normal 37 2 5 2 3" xfId="2058"/>
    <cellStyle name="Normal 37 2 5 2 4" xfId="2059"/>
    <cellStyle name="Normal 37 2 5 2 5" xfId="2060"/>
    <cellStyle name="Normal 37 2 5 3" xfId="2061"/>
    <cellStyle name="Normal 37 2 5 3 2" xfId="2062"/>
    <cellStyle name="Normal 37 2 5 3 3" xfId="2063"/>
    <cellStyle name="Normal 37 2 5 3 4" xfId="2064"/>
    <cellStyle name="Normal 37 2 5 4" xfId="2065"/>
    <cellStyle name="Normal 37 2 5 5" xfId="2066"/>
    <cellStyle name="Normal 37 2 5 6" xfId="2067"/>
    <cellStyle name="Normal 37 2 6" xfId="2068"/>
    <cellStyle name="Normal 37 2 6 2" xfId="2069"/>
    <cellStyle name="Normal 37 2 6 2 2" xfId="2070"/>
    <cellStyle name="Normal 37 2 6 2 2 2" xfId="2071"/>
    <cellStyle name="Normal 37 2 6 2 2 3" xfId="2072"/>
    <cellStyle name="Normal 37 2 6 2 2 4" xfId="2073"/>
    <cellStyle name="Normal 37 2 6 2 3" xfId="2074"/>
    <cellStyle name="Normal 37 2 6 2 4" xfId="2075"/>
    <cellStyle name="Normal 37 2 6 2 5" xfId="2076"/>
    <cellStyle name="Normal 37 2 6 3" xfId="2077"/>
    <cellStyle name="Normal 37 2 6 3 2" xfId="2078"/>
    <cellStyle name="Normal 37 2 6 3 3" xfId="2079"/>
    <cellStyle name="Normal 37 2 6 3 4" xfId="2080"/>
    <cellStyle name="Normal 37 2 6 4" xfId="2081"/>
    <cellStyle name="Normal 37 2 6 5" xfId="2082"/>
    <cellStyle name="Normal 37 2 6 6" xfId="2083"/>
    <cellStyle name="Normal 37 2 7" xfId="2084"/>
    <cellStyle name="Normal 37 2 7 2" xfId="2085"/>
    <cellStyle name="Normal 37 2 7 2 2" xfId="2086"/>
    <cellStyle name="Normal 37 2 7 2 3" xfId="2087"/>
    <cellStyle name="Normal 37 2 7 2 4" xfId="2088"/>
    <cellStyle name="Normal 37 2 7 3" xfId="2089"/>
    <cellStyle name="Normal 37 2 7 4" xfId="2090"/>
    <cellStyle name="Normal 37 2 7 5" xfId="2091"/>
    <cellStyle name="Normal 37 2 8" xfId="2092"/>
    <cellStyle name="Normal 37 2 8 2" xfId="2093"/>
    <cellStyle name="Normal 37 2 8 3" xfId="2094"/>
    <cellStyle name="Normal 37 2 8 4" xfId="2095"/>
    <cellStyle name="Normal 37 2 9" xfId="2096"/>
    <cellStyle name="Normal 37 2 9 2" xfId="2097"/>
    <cellStyle name="Normal 37 2 9 3" xfId="2098"/>
    <cellStyle name="Normal 37 2 9 4" xfId="2099"/>
    <cellStyle name="Normal 37 3" xfId="2100"/>
    <cellStyle name="Normal 37 3 2" xfId="2101"/>
    <cellStyle name="Normal 37 3 2 2" xfId="2102"/>
    <cellStyle name="Normal 37 3 2 2 2" xfId="2103"/>
    <cellStyle name="Normal 37 3 2 2 2 2" xfId="2104"/>
    <cellStyle name="Normal 37 3 2 2 2 3" xfId="2105"/>
    <cellStyle name="Normal 37 3 2 2 2 4" xfId="2106"/>
    <cellStyle name="Normal 37 3 2 2 3" xfId="2107"/>
    <cellStyle name="Normal 37 3 2 2 4" xfId="2108"/>
    <cellStyle name="Normal 37 3 2 2 5" xfId="2109"/>
    <cellStyle name="Normal 37 3 2 3" xfId="2110"/>
    <cellStyle name="Normal 37 3 2 3 2" xfId="2111"/>
    <cellStyle name="Normal 37 3 2 3 3" xfId="2112"/>
    <cellStyle name="Normal 37 3 2 3 4" xfId="2113"/>
    <cellStyle name="Normal 37 3 2 4" xfId="2114"/>
    <cellStyle name="Normal 37 3 2 5" xfId="2115"/>
    <cellStyle name="Normal 37 3 2 6" xfId="2116"/>
    <cellStyle name="Normal 37 3 3" xfId="2117"/>
    <cellStyle name="Normal 37 3 3 2" xfId="2118"/>
    <cellStyle name="Normal 37 3 3 2 2" xfId="2119"/>
    <cellStyle name="Normal 37 3 3 2 3" xfId="2120"/>
    <cellStyle name="Normal 37 3 3 2 4" xfId="2121"/>
    <cellStyle name="Normal 37 3 3 3" xfId="2122"/>
    <cellStyle name="Normal 37 3 3 4" xfId="2123"/>
    <cellStyle name="Normal 37 3 3 5" xfId="2124"/>
    <cellStyle name="Normal 37 3 4" xfId="2125"/>
    <cellStyle name="Normal 37 3 4 2" xfId="2126"/>
    <cellStyle name="Normal 37 3 4 3" xfId="2127"/>
    <cellStyle name="Normal 37 3 4 4" xfId="2128"/>
    <cellStyle name="Normal 37 3 5" xfId="2129"/>
    <cellStyle name="Normal 37 3 5 2" xfId="2130"/>
    <cellStyle name="Normal 37 3 5 3" xfId="2131"/>
    <cellStyle name="Normal 37 3 5 4" xfId="2132"/>
    <cellStyle name="Normal 37 3 6" xfId="2133"/>
    <cellStyle name="Normal 37 3 6 2" xfId="2134"/>
    <cellStyle name="Normal 37 3 6 3" xfId="2135"/>
    <cellStyle name="Normal 37 3 7" xfId="2136"/>
    <cellStyle name="Normal 37 3 8" xfId="2137"/>
    <cellStyle name="Normal 37 3 9" xfId="2138"/>
    <cellStyle name="Normal 37 4" xfId="2139"/>
    <cellStyle name="Normal 37 4 2" xfId="2140"/>
    <cellStyle name="Normal 37 4 2 2" xfId="2141"/>
    <cellStyle name="Normal 37 4 2 2 2" xfId="2142"/>
    <cellStyle name="Normal 37 4 2 2 2 2" xfId="2143"/>
    <cellStyle name="Normal 37 4 2 2 2 3" xfId="2144"/>
    <cellStyle name="Normal 37 4 2 2 2 4" xfId="2145"/>
    <cellStyle name="Normal 37 4 2 2 3" xfId="2146"/>
    <cellStyle name="Normal 37 4 2 2 4" xfId="2147"/>
    <cellStyle name="Normal 37 4 2 2 5" xfId="2148"/>
    <cellStyle name="Normal 37 4 2 3" xfId="2149"/>
    <cellStyle name="Normal 37 4 2 3 2" xfId="2150"/>
    <cellStyle name="Normal 37 4 2 3 3" xfId="2151"/>
    <cellStyle name="Normal 37 4 2 3 4" xfId="2152"/>
    <cellStyle name="Normal 37 4 2 4" xfId="2153"/>
    <cellStyle name="Normal 37 4 2 5" xfId="2154"/>
    <cellStyle name="Normal 37 4 2 6" xfId="2155"/>
    <cellStyle name="Normal 37 4 3" xfId="2156"/>
    <cellStyle name="Normal 37 4 3 2" xfId="2157"/>
    <cellStyle name="Normal 37 4 3 2 2" xfId="2158"/>
    <cellStyle name="Normal 37 4 3 2 3" xfId="2159"/>
    <cellStyle name="Normal 37 4 3 2 4" xfId="2160"/>
    <cellStyle name="Normal 37 4 3 3" xfId="2161"/>
    <cellStyle name="Normal 37 4 3 4" xfId="2162"/>
    <cellStyle name="Normal 37 4 3 5" xfId="2163"/>
    <cellStyle name="Normal 37 4 4" xfId="2164"/>
    <cellStyle name="Normal 37 4 4 2" xfId="2165"/>
    <cellStyle name="Normal 37 4 4 3" xfId="2166"/>
    <cellStyle name="Normal 37 4 4 4" xfId="2167"/>
    <cellStyle name="Normal 37 4 5" xfId="2168"/>
    <cellStyle name="Normal 37 4 5 2" xfId="2169"/>
    <cellStyle name="Normal 37 4 5 3" xfId="2170"/>
    <cellStyle name="Normal 37 4 5 4" xfId="2171"/>
    <cellStyle name="Normal 37 4 6" xfId="2172"/>
    <cellStyle name="Normal 37 4 6 2" xfId="2173"/>
    <cellStyle name="Normal 37 4 6 3" xfId="2174"/>
    <cellStyle name="Normal 37 4 7" xfId="2175"/>
    <cellStyle name="Normal 37 4 8" xfId="2176"/>
    <cellStyle name="Normal 37 4 9" xfId="2177"/>
    <cellStyle name="Normal 37 5" xfId="2178"/>
    <cellStyle name="Normal 37 5 2" xfId="2179"/>
    <cellStyle name="Normal 37 5 2 2" xfId="2180"/>
    <cellStyle name="Normal 37 5 2 2 2" xfId="2181"/>
    <cellStyle name="Normal 37 5 2 2 3" xfId="2182"/>
    <cellStyle name="Normal 37 5 2 2 4" xfId="2183"/>
    <cellStyle name="Normal 37 5 2 3" xfId="2184"/>
    <cellStyle name="Normal 37 5 2 4" xfId="2185"/>
    <cellStyle name="Normal 37 5 2 5" xfId="2186"/>
    <cellStyle name="Normal 37 5 3" xfId="2187"/>
    <cellStyle name="Normal 37 5 3 2" xfId="2188"/>
    <cellStyle name="Normal 37 5 3 3" xfId="2189"/>
    <cellStyle name="Normal 37 5 3 4" xfId="2190"/>
    <cellStyle name="Normal 37 5 4" xfId="2191"/>
    <cellStyle name="Normal 37 5 5" xfId="2192"/>
    <cellStyle name="Normal 37 5 6" xfId="2193"/>
    <cellStyle name="Normal 37 6" xfId="2194"/>
    <cellStyle name="Normal 37 6 2" xfId="2195"/>
    <cellStyle name="Normal 37 6 2 2" xfId="2196"/>
    <cellStyle name="Normal 37 6 2 2 2" xfId="2197"/>
    <cellStyle name="Normal 37 6 2 2 3" xfId="2198"/>
    <cellStyle name="Normal 37 6 2 2 4" xfId="2199"/>
    <cellStyle name="Normal 37 6 2 3" xfId="2200"/>
    <cellStyle name="Normal 37 6 2 4" xfId="2201"/>
    <cellStyle name="Normal 37 6 2 5" xfId="2202"/>
    <cellStyle name="Normal 37 6 3" xfId="2203"/>
    <cellStyle name="Normal 37 6 3 2" xfId="2204"/>
    <cellStyle name="Normal 37 6 3 3" xfId="2205"/>
    <cellStyle name="Normal 37 6 3 4" xfId="2206"/>
    <cellStyle name="Normal 37 6 4" xfId="2207"/>
    <cellStyle name="Normal 37 6 5" xfId="2208"/>
    <cellStyle name="Normal 37 6 6" xfId="2209"/>
    <cellStyle name="Normal 37 7" xfId="2210"/>
    <cellStyle name="Normal 37 7 2" xfId="2211"/>
    <cellStyle name="Normal 37 7 2 2" xfId="2212"/>
    <cellStyle name="Normal 37 7 2 2 2" xfId="2213"/>
    <cellStyle name="Normal 37 7 2 2 3" xfId="2214"/>
    <cellStyle name="Normal 37 7 2 2 4" xfId="2215"/>
    <cellStyle name="Normal 37 7 2 3" xfId="2216"/>
    <cellStyle name="Normal 37 7 2 4" xfId="2217"/>
    <cellStyle name="Normal 37 7 2 5" xfId="2218"/>
    <cellStyle name="Normal 37 7 3" xfId="2219"/>
    <cellStyle name="Normal 37 7 3 2" xfId="2220"/>
    <cellStyle name="Normal 37 7 3 3" xfId="2221"/>
    <cellStyle name="Normal 37 7 3 4" xfId="2222"/>
    <cellStyle name="Normal 37 7 4" xfId="2223"/>
    <cellStyle name="Normal 37 7 5" xfId="2224"/>
    <cellStyle name="Normal 37 7 6" xfId="2225"/>
    <cellStyle name="Normal 37 8" xfId="2226"/>
    <cellStyle name="Normal 37 8 2" xfId="2227"/>
    <cellStyle name="Normal 37 8 2 2" xfId="2228"/>
    <cellStyle name="Normal 37 8 2 3" xfId="2229"/>
    <cellStyle name="Normal 37 8 2 4" xfId="2230"/>
    <cellStyle name="Normal 37 8 3" xfId="2231"/>
    <cellStyle name="Normal 37 8 4" xfId="2232"/>
    <cellStyle name="Normal 37 8 5" xfId="2233"/>
    <cellStyle name="Normal 37 9" xfId="2234"/>
    <cellStyle name="Normal 37 9 2" xfId="2235"/>
    <cellStyle name="Normal 37 9 3" xfId="2236"/>
    <cellStyle name="Normal 37 9 4" xfId="2237"/>
    <cellStyle name="Normal 38" xfId="2238"/>
    <cellStyle name="Normal 38 10" xfId="2239"/>
    <cellStyle name="Normal 38 10 2" xfId="2240"/>
    <cellStyle name="Normal 38 10 3" xfId="2241"/>
    <cellStyle name="Normal 38 10 4" xfId="2242"/>
    <cellStyle name="Normal 38 11" xfId="2243"/>
    <cellStyle name="Normal 38 11 2" xfId="2244"/>
    <cellStyle name="Normal 38 11 3" xfId="2245"/>
    <cellStyle name="Normal 38 12" xfId="2246"/>
    <cellStyle name="Normal 38 12 2" xfId="2247"/>
    <cellStyle name="Normal 38 13" xfId="2248"/>
    <cellStyle name="Normal 38 14" xfId="2249"/>
    <cellStyle name="Normal 38 2" xfId="2250"/>
    <cellStyle name="Normal 38 2 2" xfId="2251"/>
    <cellStyle name="Normal 38 2 2 2" xfId="2252"/>
    <cellStyle name="Normal 38 2 2 2 2" xfId="2253"/>
    <cellStyle name="Normal 38 2 2 2 2 2" xfId="2254"/>
    <cellStyle name="Normal 38 2 2 2 2 3" xfId="2255"/>
    <cellStyle name="Normal 38 2 2 2 2 4" xfId="2256"/>
    <cellStyle name="Normal 38 2 2 2 3" xfId="2257"/>
    <cellStyle name="Normal 38 2 2 2 4" xfId="2258"/>
    <cellStyle name="Normal 38 2 2 2 5" xfId="2259"/>
    <cellStyle name="Normal 38 2 2 3" xfId="2260"/>
    <cellStyle name="Normal 38 2 2 3 2" xfId="2261"/>
    <cellStyle name="Normal 38 2 2 3 3" xfId="2262"/>
    <cellStyle name="Normal 38 2 2 3 4" xfId="2263"/>
    <cellStyle name="Normal 38 2 2 4" xfId="2264"/>
    <cellStyle name="Normal 38 2 2 5" xfId="2265"/>
    <cellStyle name="Normal 38 2 2 6" xfId="2266"/>
    <cellStyle name="Normal 38 2 3" xfId="2267"/>
    <cellStyle name="Normal 38 2 3 2" xfId="2268"/>
    <cellStyle name="Normal 38 2 3 2 2" xfId="2269"/>
    <cellStyle name="Normal 38 2 3 2 3" xfId="2270"/>
    <cellStyle name="Normal 38 2 3 2 4" xfId="2271"/>
    <cellStyle name="Normal 38 2 3 3" xfId="2272"/>
    <cellStyle name="Normal 38 2 3 4" xfId="2273"/>
    <cellStyle name="Normal 38 2 3 5" xfId="2274"/>
    <cellStyle name="Normal 38 2 4" xfId="2275"/>
    <cellStyle name="Normal 38 2 4 2" xfId="2276"/>
    <cellStyle name="Normal 38 2 4 3" xfId="2277"/>
    <cellStyle name="Normal 38 2 4 4" xfId="2278"/>
    <cellStyle name="Normal 38 2 5" xfId="2279"/>
    <cellStyle name="Normal 38 2 5 2" xfId="2280"/>
    <cellStyle name="Normal 38 2 5 3" xfId="2281"/>
    <cellStyle name="Normal 38 2 5 4" xfId="2282"/>
    <cellStyle name="Normal 38 2 6" xfId="2283"/>
    <cellStyle name="Normal 38 2 6 2" xfId="2284"/>
    <cellStyle name="Normal 38 2 6 3" xfId="2285"/>
    <cellStyle name="Normal 38 2 7" xfId="2286"/>
    <cellStyle name="Normal 38 2 8" xfId="2287"/>
    <cellStyle name="Normal 38 2 9" xfId="2288"/>
    <cellStyle name="Normal 38 3" xfId="2289"/>
    <cellStyle name="Normal 38 3 2" xfId="2290"/>
    <cellStyle name="Normal 38 3 2 2" xfId="2291"/>
    <cellStyle name="Normal 38 3 2 2 2" xfId="2292"/>
    <cellStyle name="Normal 38 3 2 2 2 2" xfId="2293"/>
    <cellStyle name="Normal 38 3 2 2 2 3" xfId="2294"/>
    <cellStyle name="Normal 38 3 2 2 2 4" xfId="2295"/>
    <cellStyle name="Normal 38 3 2 2 3" xfId="2296"/>
    <cellStyle name="Normal 38 3 2 2 4" xfId="2297"/>
    <cellStyle name="Normal 38 3 2 2 5" xfId="2298"/>
    <cellStyle name="Normal 38 3 2 3" xfId="2299"/>
    <cellStyle name="Normal 38 3 2 3 2" xfId="2300"/>
    <cellStyle name="Normal 38 3 2 3 3" xfId="2301"/>
    <cellStyle name="Normal 38 3 2 3 4" xfId="2302"/>
    <cellStyle name="Normal 38 3 2 4" xfId="2303"/>
    <cellStyle name="Normal 38 3 2 5" xfId="2304"/>
    <cellStyle name="Normal 38 3 2 6" xfId="2305"/>
    <cellStyle name="Normal 38 3 3" xfId="2306"/>
    <cellStyle name="Normal 38 3 3 2" xfId="2307"/>
    <cellStyle name="Normal 38 3 3 2 2" xfId="2308"/>
    <cellStyle name="Normal 38 3 3 2 3" xfId="2309"/>
    <cellStyle name="Normal 38 3 3 2 4" xfId="2310"/>
    <cellStyle name="Normal 38 3 3 3" xfId="2311"/>
    <cellStyle name="Normal 38 3 3 4" xfId="2312"/>
    <cellStyle name="Normal 38 3 3 5" xfId="2313"/>
    <cellStyle name="Normal 38 3 4" xfId="2314"/>
    <cellStyle name="Normal 38 3 4 2" xfId="2315"/>
    <cellStyle name="Normal 38 3 4 3" xfId="2316"/>
    <cellStyle name="Normal 38 3 4 4" xfId="2317"/>
    <cellStyle name="Normal 38 3 5" xfId="2318"/>
    <cellStyle name="Normal 38 3 5 2" xfId="2319"/>
    <cellStyle name="Normal 38 3 5 3" xfId="2320"/>
    <cellStyle name="Normal 38 3 5 4" xfId="2321"/>
    <cellStyle name="Normal 38 3 6" xfId="2322"/>
    <cellStyle name="Normal 38 3 6 2" xfId="2323"/>
    <cellStyle name="Normal 38 3 6 3" xfId="2324"/>
    <cellStyle name="Normal 38 3 7" xfId="2325"/>
    <cellStyle name="Normal 38 3 8" xfId="2326"/>
    <cellStyle name="Normal 38 3 9" xfId="2327"/>
    <cellStyle name="Normal 38 4" xfId="2328"/>
    <cellStyle name="Normal 38 4 2" xfId="2329"/>
    <cellStyle name="Normal 38 4 2 2" xfId="2330"/>
    <cellStyle name="Normal 38 4 2 2 2" xfId="2331"/>
    <cellStyle name="Normal 38 4 2 2 3" xfId="2332"/>
    <cellStyle name="Normal 38 4 2 2 4" xfId="2333"/>
    <cellStyle name="Normal 38 4 2 3" xfId="2334"/>
    <cellStyle name="Normal 38 4 2 4" xfId="2335"/>
    <cellStyle name="Normal 38 4 2 5" xfId="2336"/>
    <cellStyle name="Normal 38 4 3" xfId="2337"/>
    <cellStyle name="Normal 38 4 3 2" xfId="2338"/>
    <cellStyle name="Normal 38 4 3 3" xfId="2339"/>
    <cellStyle name="Normal 38 4 3 4" xfId="2340"/>
    <cellStyle name="Normal 38 4 4" xfId="2341"/>
    <cellStyle name="Normal 38 4 5" xfId="2342"/>
    <cellStyle name="Normal 38 4 6" xfId="2343"/>
    <cellStyle name="Normal 38 5" xfId="2344"/>
    <cellStyle name="Normal 38 5 2" xfId="2345"/>
    <cellStyle name="Normal 38 5 2 2" xfId="2346"/>
    <cellStyle name="Normal 38 5 2 2 2" xfId="2347"/>
    <cellStyle name="Normal 38 5 2 2 3" xfId="2348"/>
    <cellStyle name="Normal 38 5 2 2 4" xfId="2349"/>
    <cellStyle name="Normal 38 5 2 3" xfId="2350"/>
    <cellStyle name="Normal 38 5 2 4" xfId="2351"/>
    <cellStyle name="Normal 38 5 2 5" xfId="2352"/>
    <cellStyle name="Normal 38 5 3" xfId="2353"/>
    <cellStyle name="Normal 38 5 3 2" xfId="2354"/>
    <cellStyle name="Normal 38 5 3 3" xfId="2355"/>
    <cellStyle name="Normal 38 5 3 4" xfId="2356"/>
    <cellStyle name="Normal 38 5 4" xfId="2357"/>
    <cellStyle name="Normal 38 5 5" xfId="2358"/>
    <cellStyle name="Normal 38 5 6" xfId="2359"/>
    <cellStyle name="Normal 38 6" xfId="2360"/>
    <cellStyle name="Normal 38 6 2" xfId="2361"/>
    <cellStyle name="Normal 38 6 2 2" xfId="2362"/>
    <cellStyle name="Normal 38 6 2 2 2" xfId="2363"/>
    <cellStyle name="Normal 38 6 2 2 3" xfId="2364"/>
    <cellStyle name="Normal 38 6 2 2 4" xfId="2365"/>
    <cellStyle name="Normal 38 6 2 3" xfId="2366"/>
    <cellStyle name="Normal 38 6 2 4" xfId="2367"/>
    <cellStyle name="Normal 38 6 2 5" xfId="2368"/>
    <cellStyle name="Normal 38 6 3" xfId="2369"/>
    <cellStyle name="Normal 38 6 3 2" xfId="2370"/>
    <cellStyle name="Normal 38 6 3 3" xfId="2371"/>
    <cellStyle name="Normal 38 6 3 4" xfId="2372"/>
    <cellStyle name="Normal 38 6 4" xfId="2373"/>
    <cellStyle name="Normal 38 6 5" xfId="2374"/>
    <cellStyle name="Normal 38 6 6" xfId="2375"/>
    <cellStyle name="Normal 38 7" xfId="2376"/>
    <cellStyle name="Normal 38 7 2" xfId="2377"/>
    <cellStyle name="Normal 38 7 2 2" xfId="2378"/>
    <cellStyle name="Normal 38 7 2 3" xfId="2379"/>
    <cellStyle name="Normal 38 7 2 4" xfId="2380"/>
    <cellStyle name="Normal 38 7 3" xfId="2381"/>
    <cellStyle name="Normal 38 7 4" xfId="2382"/>
    <cellStyle name="Normal 38 7 5" xfId="2383"/>
    <cellStyle name="Normal 38 8" xfId="2384"/>
    <cellStyle name="Normal 38 8 2" xfId="2385"/>
    <cellStyle name="Normal 38 8 3" xfId="2386"/>
    <cellStyle name="Normal 38 8 4" xfId="2387"/>
    <cellStyle name="Normal 38 9" xfId="2388"/>
    <cellStyle name="Normal 38 9 2" xfId="2389"/>
    <cellStyle name="Normal 38 9 3" xfId="2390"/>
    <cellStyle name="Normal 38 9 4" xfId="2391"/>
    <cellStyle name="Normal 39" xfId="2392"/>
    <cellStyle name="Normal 39 2" xfId="2393"/>
    <cellStyle name="Normal 39 2 2" xfId="2394"/>
    <cellStyle name="Normal 39 3" xfId="2395"/>
    <cellStyle name="Normal 39 4" xfId="2396"/>
    <cellStyle name="Normal 39 5" xfId="2397"/>
    <cellStyle name="Normal 4" xfId="2398"/>
    <cellStyle name="Normal 4 2" xfId="2399"/>
    <cellStyle name="Normal 4 2 2" xfId="2400"/>
    <cellStyle name="Normal 4 3" xfId="2401"/>
    <cellStyle name="Normal 4 4" xfId="2402"/>
    <cellStyle name="Normal 4 5" xfId="2403"/>
    <cellStyle name="Normal 40" xfId="2404"/>
    <cellStyle name="Normal 40 2" xfId="2405"/>
    <cellStyle name="Normal 40 2 2" xfId="2406"/>
    <cellStyle name="Normal 40 3" xfId="2407"/>
    <cellStyle name="Normal 40 4" xfId="2408"/>
    <cellStyle name="Normal 40 5" xfId="2409"/>
    <cellStyle name="Normal 41" xfId="2410"/>
    <cellStyle name="Normal 41 2" xfId="2411"/>
    <cellStyle name="Normal 41 2 2" xfId="2412"/>
    <cellStyle name="Normal 41 3" xfId="2413"/>
    <cellStyle name="Normal 41 4" xfId="2414"/>
    <cellStyle name="Normal 41 5" xfId="2415"/>
    <cellStyle name="Normal 42" xfId="2416"/>
    <cellStyle name="Normal 42 2" xfId="2417"/>
    <cellStyle name="Normal 42 2 2" xfId="2418"/>
    <cellStyle name="Normal 42 3" xfId="2419"/>
    <cellStyle name="Normal 42 4" xfId="2420"/>
    <cellStyle name="Normal 42 5" xfId="2421"/>
    <cellStyle name="Normal 43" xfId="2422"/>
    <cellStyle name="Normal 43 2" xfId="2423"/>
    <cellStyle name="Normal 43 2 2" xfId="2424"/>
    <cellStyle name="Normal 43 3" xfId="2425"/>
    <cellStyle name="Normal 43 4" xfId="2426"/>
    <cellStyle name="Normal 43 5" xfId="2427"/>
    <cellStyle name="Normal 44" xfId="2428"/>
    <cellStyle name="Normal 44 2" xfId="2429"/>
    <cellStyle name="Normal 44 2 2" xfId="2430"/>
    <cellStyle name="Normal 44 3" xfId="2431"/>
    <cellStyle name="Normal 44 4" xfId="2432"/>
    <cellStyle name="Normal 44 5" xfId="2433"/>
    <cellStyle name="Normal 45" xfId="2434"/>
    <cellStyle name="Normal 45 2" xfId="2435"/>
    <cellStyle name="Normal 45 2 2" xfId="2436"/>
    <cellStyle name="Normal 45 3" xfId="2437"/>
    <cellStyle name="Normal 45 4" xfId="2438"/>
    <cellStyle name="Normal 45 5" xfId="2439"/>
    <cellStyle name="Normal 46" xfId="2440"/>
    <cellStyle name="Normal 46 2" xfId="2441"/>
    <cellStyle name="Normal 46 2 2" xfId="2442"/>
    <cellStyle name="Normal 46 3" xfId="2443"/>
    <cellStyle name="Normal 46 4" xfId="2444"/>
    <cellStyle name="Normal 46 5" xfId="2445"/>
    <cellStyle name="Normal 47" xfId="2446"/>
    <cellStyle name="Normal 47 2" xfId="2447"/>
    <cellStyle name="Normal 47 2 2" xfId="2448"/>
    <cellStyle name="Normal 47 3" xfId="2449"/>
    <cellStyle name="Normal 47 4" xfId="2450"/>
    <cellStyle name="Normal 47 5" xfId="2451"/>
    <cellStyle name="Normal 48" xfId="2452"/>
    <cellStyle name="Normal 48 2" xfId="2453"/>
    <cellStyle name="Normal 48 2 2" xfId="2454"/>
    <cellStyle name="Normal 48 3" xfId="2455"/>
    <cellStyle name="Normal 48 4" xfId="2456"/>
    <cellStyle name="Normal 48 5" xfId="2457"/>
    <cellStyle name="Normal 49" xfId="2458"/>
    <cellStyle name="Normal 49 2" xfId="2459"/>
    <cellStyle name="Normal 49 2 2" xfId="2460"/>
    <cellStyle name="Normal 49 3" xfId="2461"/>
    <cellStyle name="Normal 49 4" xfId="2462"/>
    <cellStyle name="Normal 49 5" xfId="2463"/>
    <cellStyle name="Normal 5" xfId="2464"/>
    <cellStyle name="Normal 5 10" xfId="2465"/>
    <cellStyle name="Normal 5 10 2" xfId="2466"/>
    <cellStyle name="Normal 5 10 2 2" xfId="2467"/>
    <cellStyle name="Normal 5 10 2 3" xfId="2468"/>
    <cellStyle name="Normal 5 10 2 4" xfId="2469"/>
    <cellStyle name="Normal 5 10 3" xfId="2470"/>
    <cellStyle name="Normal 5 10 4" xfId="2471"/>
    <cellStyle name="Normal 5 10 5" xfId="2472"/>
    <cellStyle name="Normal 5 11" xfId="2473"/>
    <cellStyle name="Normal 5 11 2" xfId="2474"/>
    <cellStyle name="Normal 5 11 3" xfId="2475"/>
    <cellStyle name="Normal 5 11 4" xfId="2476"/>
    <cellStyle name="Normal 5 12" xfId="2477"/>
    <cellStyle name="Normal 5 12 2" xfId="2478"/>
    <cellStyle name="Normal 5 12 3" xfId="2479"/>
    <cellStyle name="Normal 5 12 4" xfId="2480"/>
    <cellStyle name="Normal 5 13" xfId="2481"/>
    <cellStyle name="Normal 5 14" xfId="2482"/>
    <cellStyle name="Normal 5 14 2" xfId="2483"/>
    <cellStyle name="Normal 5 14 3" xfId="2484"/>
    <cellStyle name="Normal 5 14 4" xfId="2485"/>
    <cellStyle name="Normal 5 15" xfId="2486"/>
    <cellStyle name="Normal 5 15 2" xfId="2487"/>
    <cellStyle name="Normal 5 15 3" xfId="2488"/>
    <cellStyle name="Normal 5 16" xfId="2489"/>
    <cellStyle name="Normal 5 16 2" xfId="2490"/>
    <cellStyle name="Normal 5 17" xfId="2491"/>
    <cellStyle name="Normal 5 18" xfId="2492"/>
    <cellStyle name="Normal 5 2" xfId="2493"/>
    <cellStyle name="Normal 5 2 10" xfId="2494"/>
    <cellStyle name="Normal 5 2 10 2" xfId="2495"/>
    <cellStyle name="Normal 5 2 10 3" xfId="2496"/>
    <cellStyle name="Normal 5 2 10 4" xfId="2497"/>
    <cellStyle name="Normal 5 2 11" xfId="2498"/>
    <cellStyle name="Normal 5 2 11 2" xfId="2499"/>
    <cellStyle name="Normal 5 2 11 3" xfId="2500"/>
    <cellStyle name="Normal 5 2 11 4" xfId="2501"/>
    <cellStyle name="Normal 5 2 12" xfId="2502"/>
    <cellStyle name="Normal 5 2 12 2" xfId="2503"/>
    <cellStyle name="Normal 5 2 12 3" xfId="2504"/>
    <cellStyle name="Normal 5 2 12 4" xfId="2505"/>
    <cellStyle name="Normal 5 2 13" xfId="2506"/>
    <cellStyle name="Normal 5 2 13 2" xfId="2507"/>
    <cellStyle name="Normal 5 2 13 3" xfId="2508"/>
    <cellStyle name="Normal 5 2 14" xfId="2509"/>
    <cellStyle name="Normal 5 2 14 2" xfId="2510"/>
    <cellStyle name="Normal 5 2 15" xfId="2511"/>
    <cellStyle name="Normal 5 2 16" xfId="2512"/>
    <cellStyle name="Normal 5 2 2" xfId="2513"/>
    <cellStyle name="Normal 5 2 2 10" xfId="2514"/>
    <cellStyle name="Normal 5 2 2 10 2" xfId="2515"/>
    <cellStyle name="Normal 5 2 2 10 3" xfId="2516"/>
    <cellStyle name="Normal 5 2 2 10 4" xfId="2517"/>
    <cellStyle name="Normal 5 2 2 11" xfId="2518"/>
    <cellStyle name="Normal 5 2 2 11 2" xfId="2519"/>
    <cellStyle name="Normal 5 2 2 11 3" xfId="2520"/>
    <cellStyle name="Normal 5 2 2 12" xfId="2521"/>
    <cellStyle name="Normal 5 2 2 12 2" xfId="2522"/>
    <cellStyle name="Normal 5 2 2 13" xfId="2523"/>
    <cellStyle name="Normal 5 2 2 14" xfId="2524"/>
    <cellStyle name="Normal 5 2 2 2" xfId="2525"/>
    <cellStyle name="Normal 5 2 2 2 2" xfId="2526"/>
    <cellStyle name="Normal 5 2 2 2 2 2" xfId="2527"/>
    <cellStyle name="Normal 5 2 2 2 2 2 2" xfId="2528"/>
    <cellStyle name="Normal 5 2 2 2 2 2 2 2" xfId="2529"/>
    <cellStyle name="Normal 5 2 2 2 2 2 2 3" xfId="2530"/>
    <cellStyle name="Normal 5 2 2 2 2 2 2 4" xfId="2531"/>
    <cellStyle name="Normal 5 2 2 2 2 2 3" xfId="2532"/>
    <cellStyle name="Normal 5 2 2 2 2 2 4" xfId="2533"/>
    <cellStyle name="Normal 5 2 2 2 2 2 5" xfId="2534"/>
    <cellStyle name="Normal 5 2 2 2 2 3" xfId="2535"/>
    <cellStyle name="Normal 5 2 2 2 2 3 2" xfId="2536"/>
    <cellStyle name="Normal 5 2 2 2 2 3 3" xfId="2537"/>
    <cellStyle name="Normal 5 2 2 2 2 3 4" xfId="2538"/>
    <cellStyle name="Normal 5 2 2 2 2 4" xfId="2539"/>
    <cellStyle name="Normal 5 2 2 2 2 5" xfId="2540"/>
    <cellStyle name="Normal 5 2 2 2 2 6" xfId="2541"/>
    <cellStyle name="Normal 5 2 2 2 3" xfId="2542"/>
    <cellStyle name="Normal 5 2 2 2 3 2" xfId="2543"/>
    <cellStyle name="Normal 5 2 2 2 3 2 2" xfId="2544"/>
    <cellStyle name="Normal 5 2 2 2 3 2 3" xfId="2545"/>
    <cellStyle name="Normal 5 2 2 2 3 2 4" xfId="2546"/>
    <cellStyle name="Normal 5 2 2 2 3 3" xfId="2547"/>
    <cellStyle name="Normal 5 2 2 2 3 4" xfId="2548"/>
    <cellStyle name="Normal 5 2 2 2 3 5" xfId="2549"/>
    <cellStyle name="Normal 5 2 2 2 4" xfId="2550"/>
    <cellStyle name="Normal 5 2 2 2 4 2" xfId="2551"/>
    <cellStyle name="Normal 5 2 2 2 4 3" xfId="2552"/>
    <cellStyle name="Normal 5 2 2 2 4 4" xfId="2553"/>
    <cellStyle name="Normal 5 2 2 2 5" xfId="2554"/>
    <cellStyle name="Normal 5 2 2 2 5 2" xfId="2555"/>
    <cellStyle name="Normal 5 2 2 2 5 3" xfId="2556"/>
    <cellStyle name="Normal 5 2 2 2 5 4" xfId="2557"/>
    <cellStyle name="Normal 5 2 2 2 6" xfId="2558"/>
    <cellStyle name="Normal 5 2 2 2 6 2" xfId="2559"/>
    <cellStyle name="Normal 5 2 2 2 6 3" xfId="2560"/>
    <cellStyle name="Normal 5 2 2 2 7" xfId="2561"/>
    <cellStyle name="Normal 5 2 2 2 8" xfId="2562"/>
    <cellStyle name="Normal 5 2 2 2 9" xfId="2563"/>
    <cellStyle name="Normal 5 2 2 3" xfId="2564"/>
    <cellStyle name="Normal 5 2 2 3 2" xfId="2565"/>
    <cellStyle name="Normal 5 2 2 3 2 2" xfId="2566"/>
    <cellStyle name="Normal 5 2 2 3 2 2 2" xfId="2567"/>
    <cellStyle name="Normal 5 2 2 3 2 2 2 2" xfId="2568"/>
    <cellStyle name="Normal 5 2 2 3 2 2 2 3" xfId="2569"/>
    <cellStyle name="Normal 5 2 2 3 2 2 2 4" xfId="2570"/>
    <cellStyle name="Normal 5 2 2 3 2 2 3" xfId="2571"/>
    <cellStyle name="Normal 5 2 2 3 2 2 4" xfId="2572"/>
    <cellStyle name="Normal 5 2 2 3 2 2 5" xfId="2573"/>
    <cellStyle name="Normal 5 2 2 3 2 3" xfId="2574"/>
    <cellStyle name="Normal 5 2 2 3 2 3 2" xfId="2575"/>
    <cellStyle name="Normal 5 2 2 3 2 3 3" xfId="2576"/>
    <cellStyle name="Normal 5 2 2 3 2 3 4" xfId="2577"/>
    <cellStyle name="Normal 5 2 2 3 2 4" xfId="2578"/>
    <cellStyle name="Normal 5 2 2 3 2 5" xfId="2579"/>
    <cellStyle name="Normal 5 2 2 3 2 6" xfId="2580"/>
    <cellStyle name="Normal 5 2 2 3 3" xfId="2581"/>
    <cellStyle name="Normal 5 2 2 3 3 2" xfId="2582"/>
    <cellStyle name="Normal 5 2 2 3 3 2 2" xfId="2583"/>
    <cellStyle name="Normal 5 2 2 3 3 2 3" xfId="2584"/>
    <cellStyle name="Normal 5 2 2 3 3 2 4" xfId="2585"/>
    <cellStyle name="Normal 5 2 2 3 3 3" xfId="2586"/>
    <cellStyle name="Normal 5 2 2 3 3 4" xfId="2587"/>
    <cellStyle name="Normal 5 2 2 3 3 5" xfId="2588"/>
    <cellStyle name="Normal 5 2 2 3 4" xfId="2589"/>
    <cellStyle name="Normal 5 2 2 3 4 2" xfId="2590"/>
    <cellStyle name="Normal 5 2 2 3 4 3" xfId="2591"/>
    <cellStyle name="Normal 5 2 2 3 4 4" xfId="2592"/>
    <cellStyle name="Normal 5 2 2 3 5" xfId="2593"/>
    <cellStyle name="Normal 5 2 2 3 5 2" xfId="2594"/>
    <cellStyle name="Normal 5 2 2 3 5 3" xfId="2595"/>
    <cellStyle name="Normal 5 2 2 3 5 4" xfId="2596"/>
    <cellStyle name="Normal 5 2 2 3 6" xfId="2597"/>
    <cellStyle name="Normal 5 2 2 3 6 2" xfId="2598"/>
    <cellStyle name="Normal 5 2 2 3 6 3" xfId="2599"/>
    <cellStyle name="Normal 5 2 2 3 7" xfId="2600"/>
    <cellStyle name="Normal 5 2 2 3 8" xfId="2601"/>
    <cellStyle name="Normal 5 2 2 3 9" xfId="2602"/>
    <cellStyle name="Normal 5 2 2 4" xfId="2603"/>
    <cellStyle name="Normal 5 2 2 4 2" xfId="2604"/>
    <cellStyle name="Normal 5 2 2 4 2 2" xfId="2605"/>
    <cellStyle name="Normal 5 2 2 4 2 2 2" xfId="2606"/>
    <cellStyle name="Normal 5 2 2 4 2 2 3" xfId="2607"/>
    <cellStyle name="Normal 5 2 2 4 2 2 4" xfId="2608"/>
    <cellStyle name="Normal 5 2 2 4 2 3" xfId="2609"/>
    <cellStyle name="Normal 5 2 2 4 2 4" xfId="2610"/>
    <cellStyle name="Normal 5 2 2 4 2 5" xfId="2611"/>
    <cellStyle name="Normal 5 2 2 4 3" xfId="2612"/>
    <cellStyle name="Normal 5 2 2 4 3 2" xfId="2613"/>
    <cellStyle name="Normal 5 2 2 4 3 3" xfId="2614"/>
    <cellStyle name="Normal 5 2 2 4 3 4" xfId="2615"/>
    <cellStyle name="Normal 5 2 2 4 4" xfId="2616"/>
    <cellStyle name="Normal 5 2 2 4 5" xfId="2617"/>
    <cellStyle name="Normal 5 2 2 4 6" xfId="2618"/>
    <cellStyle name="Normal 5 2 2 5" xfId="2619"/>
    <cellStyle name="Normal 5 2 2 5 2" xfId="2620"/>
    <cellStyle name="Normal 5 2 2 5 2 2" xfId="2621"/>
    <cellStyle name="Normal 5 2 2 5 2 2 2" xfId="2622"/>
    <cellStyle name="Normal 5 2 2 5 2 2 3" xfId="2623"/>
    <cellStyle name="Normal 5 2 2 5 2 2 4" xfId="2624"/>
    <cellStyle name="Normal 5 2 2 5 2 3" xfId="2625"/>
    <cellStyle name="Normal 5 2 2 5 2 4" xfId="2626"/>
    <cellStyle name="Normal 5 2 2 5 2 5" xfId="2627"/>
    <cellStyle name="Normal 5 2 2 5 3" xfId="2628"/>
    <cellStyle name="Normal 5 2 2 5 3 2" xfId="2629"/>
    <cellStyle name="Normal 5 2 2 5 3 3" xfId="2630"/>
    <cellStyle name="Normal 5 2 2 5 3 4" xfId="2631"/>
    <cellStyle name="Normal 5 2 2 5 4" xfId="2632"/>
    <cellStyle name="Normal 5 2 2 5 5" xfId="2633"/>
    <cellStyle name="Normal 5 2 2 5 6" xfId="2634"/>
    <cellStyle name="Normal 5 2 2 6" xfId="2635"/>
    <cellStyle name="Normal 5 2 2 6 2" xfId="2636"/>
    <cellStyle name="Normal 5 2 2 6 2 2" xfId="2637"/>
    <cellStyle name="Normal 5 2 2 6 2 2 2" xfId="2638"/>
    <cellStyle name="Normal 5 2 2 6 2 2 3" xfId="2639"/>
    <cellStyle name="Normal 5 2 2 6 2 2 4" xfId="2640"/>
    <cellStyle name="Normal 5 2 2 6 2 3" xfId="2641"/>
    <cellStyle name="Normal 5 2 2 6 2 4" xfId="2642"/>
    <cellStyle name="Normal 5 2 2 6 2 5" xfId="2643"/>
    <cellStyle name="Normal 5 2 2 6 3" xfId="2644"/>
    <cellStyle name="Normal 5 2 2 6 3 2" xfId="2645"/>
    <cellStyle name="Normal 5 2 2 6 3 3" xfId="2646"/>
    <cellStyle name="Normal 5 2 2 6 3 4" xfId="2647"/>
    <cellStyle name="Normal 5 2 2 6 4" xfId="2648"/>
    <cellStyle name="Normal 5 2 2 6 5" xfId="2649"/>
    <cellStyle name="Normal 5 2 2 6 6" xfId="2650"/>
    <cellStyle name="Normal 5 2 2 7" xfId="2651"/>
    <cellStyle name="Normal 5 2 2 7 2" xfId="2652"/>
    <cellStyle name="Normal 5 2 2 7 2 2" xfId="2653"/>
    <cellStyle name="Normal 5 2 2 7 2 3" xfId="2654"/>
    <cellStyle name="Normal 5 2 2 7 2 4" xfId="2655"/>
    <cellStyle name="Normal 5 2 2 7 3" xfId="2656"/>
    <cellStyle name="Normal 5 2 2 7 4" xfId="2657"/>
    <cellStyle name="Normal 5 2 2 7 5" xfId="2658"/>
    <cellStyle name="Normal 5 2 2 8" xfId="2659"/>
    <cellStyle name="Normal 5 2 2 8 2" xfId="2660"/>
    <cellStyle name="Normal 5 2 2 8 3" xfId="2661"/>
    <cellStyle name="Normal 5 2 2 8 4" xfId="2662"/>
    <cellStyle name="Normal 5 2 2 9" xfId="2663"/>
    <cellStyle name="Normal 5 2 2 9 2" xfId="2664"/>
    <cellStyle name="Normal 5 2 2 9 3" xfId="2665"/>
    <cellStyle name="Normal 5 2 2 9 4" xfId="2666"/>
    <cellStyle name="Normal 5 2 3" xfId="2667"/>
    <cellStyle name="Normal 5 2 3 10" xfId="2668"/>
    <cellStyle name="Normal 5 2 3 10 2" xfId="2669"/>
    <cellStyle name="Normal 5 2 3 10 3" xfId="2670"/>
    <cellStyle name="Normal 5 2 3 10 4" xfId="2671"/>
    <cellStyle name="Normal 5 2 3 11" xfId="2672"/>
    <cellStyle name="Normal 5 2 3 11 2" xfId="2673"/>
    <cellStyle name="Normal 5 2 3 11 3" xfId="2674"/>
    <cellStyle name="Normal 5 2 3 12" xfId="2675"/>
    <cellStyle name="Normal 5 2 3 12 2" xfId="2676"/>
    <cellStyle name="Normal 5 2 3 13" xfId="2677"/>
    <cellStyle name="Normal 5 2 3 14" xfId="2678"/>
    <cellStyle name="Normal 5 2 3 2" xfId="2679"/>
    <cellStyle name="Normal 5 2 3 2 2" xfId="2680"/>
    <cellStyle name="Normal 5 2 3 2 2 2" xfId="2681"/>
    <cellStyle name="Normal 5 2 3 2 2 2 2" xfId="2682"/>
    <cellStyle name="Normal 5 2 3 2 2 2 2 2" xfId="2683"/>
    <cellStyle name="Normal 5 2 3 2 2 2 2 3" xfId="2684"/>
    <cellStyle name="Normal 5 2 3 2 2 2 2 4" xfId="2685"/>
    <cellStyle name="Normal 5 2 3 2 2 2 3" xfId="2686"/>
    <cellStyle name="Normal 5 2 3 2 2 2 4" xfId="2687"/>
    <cellStyle name="Normal 5 2 3 2 2 2 5" xfId="2688"/>
    <cellStyle name="Normal 5 2 3 2 2 3" xfId="2689"/>
    <cellStyle name="Normal 5 2 3 2 2 3 2" xfId="2690"/>
    <cellStyle name="Normal 5 2 3 2 2 3 3" xfId="2691"/>
    <cellStyle name="Normal 5 2 3 2 2 3 4" xfId="2692"/>
    <cellStyle name="Normal 5 2 3 2 2 4" xfId="2693"/>
    <cellStyle name="Normal 5 2 3 2 2 5" xfId="2694"/>
    <cellStyle name="Normal 5 2 3 2 2 6" xfId="2695"/>
    <cellStyle name="Normal 5 2 3 2 3" xfId="2696"/>
    <cellStyle name="Normal 5 2 3 2 3 2" xfId="2697"/>
    <cellStyle name="Normal 5 2 3 2 3 2 2" xfId="2698"/>
    <cellStyle name="Normal 5 2 3 2 3 2 3" xfId="2699"/>
    <cellStyle name="Normal 5 2 3 2 3 2 4" xfId="2700"/>
    <cellStyle name="Normal 5 2 3 2 3 3" xfId="2701"/>
    <cellStyle name="Normal 5 2 3 2 3 4" xfId="2702"/>
    <cellStyle name="Normal 5 2 3 2 3 5" xfId="2703"/>
    <cellStyle name="Normal 5 2 3 2 4" xfId="2704"/>
    <cellStyle name="Normal 5 2 3 2 4 2" xfId="2705"/>
    <cellStyle name="Normal 5 2 3 2 4 3" xfId="2706"/>
    <cellStyle name="Normal 5 2 3 2 4 4" xfId="2707"/>
    <cellStyle name="Normal 5 2 3 2 5" xfId="2708"/>
    <cellStyle name="Normal 5 2 3 2 5 2" xfId="2709"/>
    <cellStyle name="Normal 5 2 3 2 5 3" xfId="2710"/>
    <cellStyle name="Normal 5 2 3 2 5 4" xfId="2711"/>
    <cellStyle name="Normal 5 2 3 2 6" xfId="2712"/>
    <cellStyle name="Normal 5 2 3 2 6 2" xfId="2713"/>
    <cellStyle name="Normal 5 2 3 2 6 3" xfId="2714"/>
    <cellStyle name="Normal 5 2 3 2 7" xfId="2715"/>
    <cellStyle name="Normal 5 2 3 2 8" xfId="2716"/>
    <cellStyle name="Normal 5 2 3 2 9" xfId="2717"/>
    <cellStyle name="Normal 5 2 3 3" xfId="2718"/>
    <cellStyle name="Normal 5 2 3 3 2" xfId="2719"/>
    <cellStyle name="Normal 5 2 3 3 2 2" xfId="2720"/>
    <cellStyle name="Normal 5 2 3 3 2 2 2" xfId="2721"/>
    <cellStyle name="Normal 5 2 3 3 2 2 2 2" xfId="2722"/>
    <cellStyle name="Normal 5 2 3 3 2 2 2 3" xfId="2723"/>
    <cellStyle name="Normal 5 2 3 3 2 2 2 4" xfId="2724"/>
    <cellStyle name="Normal 5 2 3 3 2 2 3" xfId="2725"/>
    <cellStyle name="Normal 5 2 3 3 2 2 4" xfId="2726"/>
    <cellStyle name="Normal 5 2 3 3 2 2 5" xfId="2727"/>
    <cellStyle name="Normal 5 2 3 3 2 3" xfId="2728"/>
    <cellStyle name="Normal 5 2 3 3 2 3 2" xfId="2729"/>
    <cellStyle name="Normal 5 2 3 3 2 3 3" xfId="2730"/>
    <cellStyle name="Normal 5 2 3 3 2 3 4" xfId="2731"/>
    <cellStyle name="Normal 5 2 3 3 2 4" xfId="2732"/>
    <cellStyle name="Normal 5 2 3 3 2 5" xfId="2733"/>
    <cellStyle name="Normal 5 2 3 3 2 6" xfId="2734"/>
    <cellStyle name="Normal 5 2 3 3 3" xfId="2735"/>
    <cellStyle name="Normal 5 2 3 3 3 2" xfId="2736"/>
    <cellStyle name="Normal 5 2 3 3 3 2 2" xfId="2737"/>
    <cellStyle name="Normal 5 2 3 3 3 2 3" xfId="2738"/>
    <cellStyle name="Normal 5 2 3 3 3 2 4" xfId="2739"/>
    <cellStyle name="Normal 5 2 3 3 3 3" xfId="2740"/>
    <cellStyle name="Normal 5 2 3 3 3 4" xfId="2741"/>
    <cellStyle name="Normal 5 2 3 3 3 5" xfId="2742"/>
    <cellStyle name="Normal 5 2 3 3 4" xfId="2743"/>
    <cellStyle name="Normal 5 2 3 3 4 2" xfId="2744"/>
    <cellStyle name="Normal 5 2 3 3 4 3" xfId="2745"/>
    <cellStyle name="Normal 5 2 3 3 4 4" xfId="2746"/>
    <cellStyle name="Normal 5 2 3 3 5" xfId="2747"/>
    <cellStyle name="Normal 5 2 3 3 5 2" xfId="2748"/>
    <cellStyle name="Normal 5 2 3 3 5 3" xfId="2749"/>
    <cellStyle name="Normal 5 2 3 3 5 4" xfId="2750"/>
    <cellStyle name="Normal 5 2 3 3 6" xfId="2751"/>
    <cellStyle name="Normal 5 2 3 3 6 2" xfId="2752"/>
    <cellStyle name="Normal 5 2 3 3 6 3" xfId="2753"/>
    <cellStyle name="Normal 5 2 3 3 7" xfId="2754"/>
    <cellStyle name="Normal 5 2 3 3 8" xfId="2755"/>
    <cellStyle name="Normal 5 2 3 3 9" xfId="2756"/>
    <cellStyle name="Normal 5 2 3 4" xfId="2757"/>
    <cellStyle name="Normal 5 2 3 4 2" xfId="2758"/>
    <cellStyle name="Normal 5 2 3 4 2 2" xfId="2759"/>
    <cellStyle name="Normal 5 2 3 4 2 2 2" xfId="2760"/>
    <cellStyle name="Normal 5 2 3 4 2 2 3" xfId="2761"/>
    <cellStyle name="Normal 5 2 3 4 2 2 4" xfId="2762"/>
    <cellStyle name="Normal 5 2 3 4 2 3" xfId="2763"/>
    <cellStyle name="Normal 5 2 3 4 2 4" xfId="2764"/>
    <cellStyle name="Normal 5 2 3 4 2 5" xfId="2765"/>
    <cellStyle name="Normal 5 2 3 4 3" xfId="2766"/>
    <cellStyle name="Normal 5 2 3 4 3 2" xfId="2767"/>
    <cellStyle name="Normal 5 2 3 4 3 3" xfId="2768"/>
    <cellStyle name="Normal 5 2 3 4 3 4" xfId="2769"/>
    <cellStyle name="Normal 5 2 3 4 4" xfId="2770"/>
    <cellStyle name="Normal 5 2 3 4 5" xfId="2771"/>
    <cellStyle name="Normal 5 2 3 4 6" xfId="2772"/>
    <cellStyle name="Normal 5 2 3 5" xfId="2773"/>
    <cellStyle name="Normal 5 2 3 5 2" xfId="2774"/>
    <cellStyle name="Normal 5 2 3 5 2 2" xfId="2775"/>
    <cellStyle name="Normal 5 2 3 5 2 2 2" xfId="2776"/>
    <cellStyle name="Normal 5 2 3 5 2 2 3" xfId="2777"/>
    <cellStyle name="Normal 5 2 3 5 2 2 4" xfId="2778"/>
    <cellStyle name="Normal 5 2 3 5 2 3" xfId="2779"/>
    <cellStyle name="Normal 5 2 3 5 2 4" xfId="2780"/>
    <cellStyle name="Normal 5 2 3 5 2 5" xfId="2781"/>
    <cellStyle name="Normal 5 2 3 5 3" xfId="2782"/>
    <cellStyle name="Normal 5 2 3 5 3 2" xfId="2783"/>
    <cellStyle name="Normal 5 2 3 5 3 3" xfId="2784"/>
    <cellStyle name="Normal 5 2 3 5 3 4" xfId="2785"/>
    <cellStyle name="Normal 5 2 3 5 4" xfId="2786"/>
    <cellStyle name="Normal 5 2 3 5 5" xfId="2787"/>
    <cellStyle name="Normal 5 2 3 5 6" xfId="2788"/>
    <cellStyle name="Normal 5 2 3 6" xfId="2789"/>
    <cellStyle name="Normal 5 2 3 6 2" xfId="2790"/>
    <cellStyle name="Normal 5 2 3 6 2 2" xfId="2791"/>
    <cellStyle name="Normal 5 2 3 6 2 2 2" xfId="2792"/>
    <cellStyle name="Normal 5 2 3 6 2 2 3" xfId="2793"/>
    <cellStyle name="Normal 5 2 3 6 2 2 4" xfId="2794"/>
    <cellStyle name="Normal 5 2 3 6 2 3" xfId="2795"/>
    <cellStyle name="Normal 5 2 3 6 2 4" xfId="2796"/>
    <cellStyle name="Normal 5 2 3 6 2 5" xfId="2797"/>
    <cellStyle name="Normal 5 2 3 6 3" xfId="2798"/>
    <cellStyle name="Normal 5 2 3 6 3 2" xfId="2799"/>
    <cellStyle name="Normal 5 2 3 6 3 3" xfId="2800"/>
    <cellStyle name="Normal 5 2 3 6 3 4" xfId="2801"/>
    <cellStyle name="Normal 5 2 3 6 4" xfId="2802"/>
    <cellStyle name="Normal 5 2 3 6 5" xfId="2803"/>
    <cellStyle name="Normal 5 2 3 6 6" xfId="2804"/>
    <cellStyle name="Normal 5 2 3 7" xfId="2805"/>
    <cellStyle name="Normal 5 2 3 7 2" xfId="2806"/>
    <cellStyle name="Normal 5 2 3 7 2 2" xfId="2807"/>
    <cellStyle name="Normal 5 2 3 7 2 3" xfId="2808"/>
    <cellStyle name="Normal 5 2 3 7 2 4" xfId="2809"/>
    <cellStyle name="Normal 5 2 3 7 3" xfId="2810"/>
    <cellStyle name="Normal 5 2 3 7 4" xfId="2811"/>
    <cellStyle name="Normal 5 2 3 7 5" xfId="2812"/>
    <cellStyle name="Normal 5 2 3 8" xfId="2813"/>
    <cellStyle name="Normal 5 2 3 8 2" xfId="2814"/>
    <cellStyle name="Normal 5 2 3 8 3" xfId="2815"/>
    <cellStyle name="Normal 5 2 3 8 4" xfId="2816"/>
    <cellStyle name="Normal 5 2 3 9" xfId="2817"/>
    <cellStyle name="Normal 5 2 3 9 2" xfId="2818"/>
    <cellStyle name="Normal 5 2 3 9 3" xfId="2819"/>
    <cellStyle name="Normal 5 2 3 9 4" xfId="2820"/>
    <cellStyle name="Normal 5 2 4" xfId="2821"/>
    <cellStyle name="Normal 5 2 4 2" xfId="2822"/>
    <cellStyle name="Normal 5 2 4 2 2" xfId="2823"/>
    <cellStyle name="Normal 5 2 4 2 2 2" xfId="2824"/>
    <cellStyle name="Normal 5 2 4 2 2 2 2" xfId="2825"/>
    <cellStyle name="Normal 5 2 4 2 2 2 3" xfId="2826"/>
    <cellStyle name="Normal 5 2 4 2 2 2 4" xfId="2827"/>
    <cellStyle name="Normal 5 2 4 2 2 3" xfId="2828"/>
    <cellStyle name="Normal 5 2 4 2 2 4" xfId="2829"/>
    <cellStyle name="Normal 5 2 4 2 2 5" xfId="2830"/>
    <cellStyle name="Normal 5 2 4 2 3" xfId="2831"/>
    <cellStyle name="Normal 5 2 4 2 3 2" xfId="2832"/>
    <cellStyle name="Normal 5 2 4 2 3 3" xfId="2833"/>
    <cellStyle name="Normal 5 2 4 2 3 4" xfId="2834"/>
    <cellStyle name="Normal 5 2 4 2 4" xfId="2835"/>
    <cellStyle name="Normal 5 2 4 2 5" xfId="2836"/>
    <cellStyle name="Normal 5 2 4 2 6" xfId="2837"/>
    <cellStyle name="Normal 5 2 4 3" xfId="2838"/>
    <cellStyle name="Normal 5 2 4 3 2" xfId="2839"/>
    <cellStyle name="Normal 5 2 4 3 2 2" xfId="2840"/>
    <cellStyle name="Normal 5 2 4 3 2 3" xfId="2841"/>
    <cellStyle name="Normal 5 2 4 3 2 4" xfId="2842"/>
    <cellStyle name="Normal 5 2 4 3 3" xfId="2843"/>
    <cellStyle name="Normal 5 2 4 3 4" xfId="2844"/>
    <cellStyle name="Normal 5 2 4 3 5" xfId="2845"/>
    <cellStyle name="Normal 5 2 4 4" xfId="2846"/>
    <cellStyle name="Normal 5 2 4 4 2" xfId="2847"/>
    <cellStyle name="Normal 5 2 4 4 3" xfId="2848"/>
    <cellStyle name="Normal 5 2 4 4 4" xfId="2849"/>
    <cellStyle name="Normal 5 2 4 5" xfId="2850"/>
    <cellStyle name="Normal 5 2 4 5 2" xfId="2851"/>
    <cellStyle name="Normal 5 2 4 5 3" xfId="2852"/>
    <cellStyle name="Normal 5 2 4 5 4" xfId="2853"/>
    <cellStyle name="Normal 5 2 4 6" xfId="2854"/>
    <cellStyle name="Normal 5 2 4 6 2" xfId="2855"/>
    <cellStyle name="Normal 5 2 4 6 3" xfId="2856"/>
    <cellStyle name="Normal 5 2 4 7" xfId="2857"/>
    <cellStyle name="Normal 5 2 4 8" xfId="2858"/>
    <cellStyle name="Normal 5 2 4 9" xfId="2859"/>
    <cellStyle name="Normal 5 2 5" xfId="2860"/>
    <cellStyle name="Normal 5 2 5 2" xfId="2861"/>
    <cellStyle name="Normal 5 2 5 2 2" xfId="2862"/>
    <cellStyle name="Normal 5 2 5 2 2 2" xfId="2863"/>
    <cellStyle name="Normal 5 2 5 2 2 2 2" xfId="2864"/>
    <cellStyle name="Normal 5 2 5 2 2 2 3" xfId="2865"/>
    <cellStyle name="Normal 5 2 5 2 2 2 4" xfId="2866"/>
    <cellStyle name="Normal 5 2 5 2 2 3" xfId="2867"/>
    <cellStyle name="Normal 5 2 5 2 2 4" xfId="2868"/>
    <cellStyle name="Normal 5 2 5 2 2 5" xfId="2869"/>
    <cellStyle name="Normal 5 2 5 2 3" xfId="2870"/>
    <cellStyle name="Normal 5 2 5 2 3 2" xfId="2871"/>
    <cellStyle name="Normal 5 2 5 2 3 3" xfId="2872"/>
    <cellStyle name="Normal 5 2 5 2 3 4" xfId="2873"/>
    <cellStyle name="Normal 5 2 5 2 4" xfId="2874"/>
    <cellStyle name="Normal 5 2 5 2 5" xfId="2875"/>
    <cellStyle name="Normal 5 2 5 2 6" xfId="2876"/>
    <cellStyle name="Normal 5 2 5 3" xfId="2877"/>
    <cellStyle name="Normal 5 2 5 3 2" xfId="2878"/>
    <cellStyle name="Normal 5 2 5 3 2 2" xfId="2879"/>
    <cellStyle name="Normal 5 2 5 3 2 3" xfId="2880"/>
    <cellStyle name="Normal 5 2 5 3 2 4" xfId="2881"/>
    <cellStyle name="Normal 5 2 5 3 3" xfId="2882"/>
    <cellStyle name="Normal 5 2 5 3 4" xfId="2883"/>
    <cellStyle name="Normal 5 2 5 3 5" xfId="2884"/>
    <cellStyle name="Normal 5 2 5 4" xfId="2885"/>
    <cellStyle name="Normal 5 2 5 4 2" xfId="2886"/>
    <cellStyle name="Normal 5 2 5 4 3" xfId="2887"/>
    <cellStyle name="Normal 5 2 5 4 4" xfId="2888"/>
    <cellStyle name="Normal 5 2 5 5" xfId="2889"/>
    <cellStyle name="Normal 5 2 5 5 2" xfId="2890"/>
    <cellStyle name="Normal 5 2 5 5 3" xfId="2891"/>
    <cellStyle name="Normal 5 2 5 5 4" xfId="2892"/>
    <cellStyle name="Normal 5 2 5 6" xfId="2893"/>
    <cellStyle name="Normal 5 2 5 6 2" xfId="2894"/>
    <cellStyle name="Normal 5 2 5 6 3" xfId="2895"/>
    <cellStyle name="Normal 5 2 5 7" xfId="2896"/>
    <cellStyle name="Normal 5 2 5 8" xfId="2897"/>
    <cellStyle name="Normal 5 2 5 9" xfId="2898"/>
    <cellStyle name="Normal 5 2 6" xfId="2899"/>
    <cellStyle name="Normal 5 2 6 2" xfId="2900"/>
    <cellStyle name="Normal 5 2 6 2 2" xfId="2901"/>
    <cellStyle name="Normal 5 2 6 2 2 2" xfId="2902"/>
    <cellStyle name="Normal 5 2 6 2 2 3" xfId="2903"/>
    <cellStyle name="Normal 5 2 6 2 2 4" xfId="2904"/>
    <cellStyle name="Normal 5 2 6 2 3" xfId="2905"/>
    <cellStyle name="Normal 5 2 6 2 4" xfId="2906"/>
    <cellStyle name="Normal 5 2 6 2 5" xfId="2907"/>
    <cellStyle name="Normal 5 2 6 3" xfId="2908"/>
    <cellStyle name="Normal 5 2 6 3 2" xfId="2909"/>
    <cellStyle name="Normal 5 2 6 3 3" xfId="2910"/>
    <cellStyle name="Normal 5 2 6 3 4" xfId="2911"/>
    <cellStyle name="Normal 5 2 6 4" xfId="2912"/>
    <cellStyle name="Normal 5 2 6 5" xfId="2913"/>
    <cellStyle name="Normal 5 2 6 6" xfId="2914"/>
    <cellStyle name="Normal 5 2 7" xfId="2915"/>
    <cellStyle name="Normal 5 2 7 2" xfId="2916"/>
    <cellStyle name="Normal 5 2 7 2 2" xfId="2917"/>
    <cellStyle name="Normal 5 2 7 2 2 2" xfId="2918"/>
    <cellStyle name="Normal 5 2 7 2 2 3" xfId="2919"/>
    <cellStyle name="Normal 5 2 7 2 2 4" xfId="2920"/>
    <cellStyle name="Normal 5 2 7 2 3" xfId="2921"/>
    <cellStyle name="Normal 5 2 7 2 4" xfId="2922"/>
    <cellStyle name="Normal 5 2 7 2 5" xfId="2923"/>
    <cellStyle name="Normal 5 2 7 3" xfId="2924"/>
    <cellStyle name="Normal 5 2 7 3 2" xfId="2925"/>
    <cellStyle name="Normal 5 2 7 3 3" xfId="2926"/>
    <cellStyle name="Normal 5 2 7 3 4" xfId="2927"/>
    <cellStyle name="Normal 5 2 7 4" xfId="2928"/>
    <cellStyle name="Normal 5 2 7 5" xfId="2929"/>
    <cellStyle name="Normal 5 2 7 6" xfId="2930"/>
    <cellStyle name="Normal 5 2 8" xfId="2931"/>
    <cellStyle name="Normal 5 2 8 2" xfId="2932"/>
    <cellStyle name="Normal 5 2 8 2 2" xfId="2933"/>
    <cellStyle name="Normal 5 2 8 2 2 2" xfId="2934"/>
    <cellStyle name="Normal 5 2 8 2 2 3" xfId="2935"/>
    <cellStyle name="Normal 5 2 8 2 2 4" xfId="2936"/>
    <cellStyle name="Normal 5 2 8 2 3" xfId="2937"/>
    <cellStyle name="Normal 5 2 8 2 4" xfId="2938"/>
    <cellStyle name="Normal 5 2 8 2 5" xfId="2939"/>
    <cellStyle name="Normal 5 2 8 3" xfId="2940"/>
    <cellStyle name="Normal 5 2 8 3 2" xfId="2941"/>
    <cellStyle name="Normal 5 2 8 3 3" xfId="2942"/>
    <cellStyle name="Normal 5 2 8 3 4" xfId="2943"/>
    <cellStyle name="Normal 5 2 8 4" xfId="2944"/>
    <cellStyle name="Normal 5 2 8 5" xfId="2945"/>
    <cellStyle name="Normal 5 2 8 6" xfId="2946"/>
    <cellStyle name="Normal 5 2 9" xfId="2947"/>
    <cellStyle name="Normal 5 2 9 2" xfId="2948"/>
    <cellStyle name="Normal 5 2 9 2 2" xfId="2949"/>
    <cellStyle name="Normal 5 2 9 2 3" xfId="2950"/>
    <cellStyle name="Normal 5 2 9 2 4" xfId="2951"/>
    <cellStyle name="Normal 5 2 9 3" xfId="2952"/>
    <cellStyle name="Normal 5 2 9 4" xfId="2953"/>
    <cellStyle name="Normal 5 2 9 5" xfId="2954"/>
    <cellStyle name="Normal 5 3" xfId="2955"/>
    <cellStyle name="Normal 5 3 10" xfId="2956"/>
    <cellStyle name="Normal 5 3 10 2" xfId="2957"/>
    <cellStyle name="Normal 5 3 10 3" xfId="2958"/>
    <cellStyle name="Normal 5 3 10 4" xfId="2959"/>
    <cellStyle name="Normal 5 3 11" xfId="2960"/>
    <cellStyle name="Normal 5 3 11 2" xfId="2961"/>
    <cellStyle name="Normal 5 3 11 3" xfId="2962"/>
    <cellStyle name="Normal 5 3 12" xfId="2963"/>
    <cellStyle name="Normal 5 3 12 2" xfId="2964"/>
    <cellStyle name="Normal 5 3 13" xfId="2965"/>
    <cellStyle name="Normal 5 3 14" xfId="2966"/>
    <cellStyle name="Normal 5 3 2" xfId="2967"/>
    <cellStyle name="Normal 5 3 2 2" xfId="2968"/>
    <cellStyle name="Normal 5 3 2 2 2" xfId="2969"/>
    <cellStyle name="Normal 5 3 2 2 2 2" xfId="2970"/>
    <cellStyle name="Normal 5 3 2 2 2 2 2" xfId="2971"/>
    <cellStyle name="Normal 5 3 2 2 2 2 3" xfId="2972"/>
    <cellStyle name="Normal 5 3 2 2 2 2 4" xfId="2973"/>
    <cellStyle name="Normal 5 3 2 2 2 3" xfId="2974"/>
    <cellStyle name="Normal 5 3 2 2 2 4" xfId="2975"/>
    <cellStyle name="Normal 5 3 2 2 2 5" xfId="2976"/>
    <cellStyle name="Normal 5 3 2 2 3" xfId="2977"/>
    <cellStyle name="Normal 5 3 2 2 3 2" xfId="2978"/>
    <cellStyle name="Normal 5 3 2 2 3 3" xfId="2979"/>
    <cellStyle name="Normal 5 3 2 2 3 4" xfId="2980"/>
    <cellStyle name="Normal 5 3 2 2 4" xfId="2981"/>
    <cellStyle name="Normal 5 3 2 2 5" xfId="2982"/>
    <cellStyle name="Normal 5 3 2 2 6" xfId="2983"/>
    <cellStyle name="Normal 5 3 2 3" xfId="2984"/>
    <cellStyle name="Normal 5 3 2 3 2" xfId="2985"/>
    <cellStyle name="Normal 5 3 2 3 2 2" xfId="2986"/>
    <cellStyle name="Normal 5 3 2 3 2 3" xfId="2987"/>
    <cellStyle name="Normal 5 3 2 3 2 4" xfId="2988"/>
    <cellStyle name="Normal 5 3 2 3 3" xfId="2989"/>
    <cellStyle name="Normal 5 3 2 3 4" xfId="2990"/>
    <cellStyle name="Normal 5 3 2 3 5" xfId="2991"/>
    <cellStyle name="Normal 5 3 2 4" xfId="2992"/>
    <cellStyle name="Normal 5 3 2 4 2" xfId="2993"/>
    <cellStyle name="Normal 5 3 2 4 3" xfId="2994"/>
    <cellStyle name="Normal 5 3 2 4 4" xfId="2995"/>
    <cellStyle name="Normal 5 3 2 5" xfId="2996"/>
    <cellStyle name="Normal 5 3 2 5 2" xfId="2997"/>
    <cellStyle name="Normal 5 3 2 5 3" xfId="2998"/>
    <cellStyle name="Normal 5 3 2 5 4" xfId="2999"/>
    <cellStyle name="Normal 5 3 2 6" xfId="3000"/>
    <cellStyle name="Normal 5 3 2 6 2" xfId="3001"/>
    <cellStyle name="Normal 5 3 2 6 3" xfId="3002"/>
    <cellStyle name="Normal 5 3 2 7" xfId="3003"/>
    <cellStyle name="Normal 5 3 2 8" xfId="3004"/>
    <cellStyle name="Normal 5 3 2 9" xfId="3005"/>
    <cellStyle name="Normal 5 3 3" xfId="3006"/>
    <cellStyle name="Normal 5 3 3 2" xfId="3007"/>
    <cellStyle name="Normal 5 3 3 2 2" xfId="3008"/>
    <cellStyle name="Normal 5 3 3 2 2 2" xfId="3009"/>
    <cellStyle name="Normal 5 3 3 2 2 2 2" xfId="3010"/>
    <cellStyle name="Normal 5 3 3 2 2 2 3" xfId="3011"/>
    <cellStyle name="Normal 5 3 3 2 2 2 4" xfId="3012"/>
    <cellStyle name="Normal 5 3 3 2 2 3" xfId="3013"/>
    <cellStyle name="Normal 5 3 3 2 2 4" xfId="3014"/>
    <cellStyle name="Normal 5 3 3 2 2 5" xfId="3015"/>
    <cellStyle name="Normal 5 3 3 2 3" xfId="3016"/>
    <cellStyle name="Normal 5 3 3 2 3 2" xfId="3017"/>
    <cellStyle name="Normal 5 3 3 2 3 3" xfId="3018"/>
    <cellStyle name="Normal 5 3 3 2 3 4" xfId="3019"/>
    <cellStyle name="Normal 5 3 3 2 4" xfId="3020"/>
    <cellStyle name="Normal 5 3 3 2 5" xfId="3021"/>
    <cellStyle name="Normal 5 3 3 2 6" xfId="3022"/>
    <cellStyle name="Normal 5 3 3 3" xfId="3023"/>
    <cellStyle name="Normal 5 3 3 3 2" xfId="3024"/>
    <cellStyle name="Normal 5 3 3 3 2 2" xfId="3025"/>
    <cellStyle name="Normal 5 3 3 3 2 3" xfId="3026"/>
    <cellStyle name="Normal 5 3 3 3 2 4" xfId="3027"/>
    <cellStyle name="Normal 5 3 3 3 3" xfId="3028"/>
    <cellStyle name="Normal 5 3 3 3 4" xfId="3029"/>
    <cellStyle name="Normal 5 3 3 3 5" xfId="3030"/>
    <cellStyle name="Normal 5 3 3 4" xfId="3031"/>
    <cellStyle name="Normal 5 3 3 4 2" xfId="3032"/>
    <cellStyle name="Normal 5 3 3 4 3" xfId="3033"/>
    <cellStyle name="Normal 5 3 3 4 4" xfId="3034"/>
    <cellStyle name="Normal 5 3 3 5" xfId="3035"/>
    <cellStyle name="Normal 5 3 3 5 2" xfId="3036"/>
    <cellStyle name="Normal 5 3 3 5 3" xfId="3037"/>
    <cellStyle name="Normal 5 3 3 5 4" xfId="3038"/>
    <cellStyle name="Normal 5 3 3 6" xfId="3039"/>
    <cellStyle name="Normal 5 3 3 6 2" xfId="3040"/>
    <cellStyle name="Normal 5 3 3 6 3" xfId="3041"/>
    <cellStyle name="Normal 5 3 3 7" xfId="3042"/>
    <cellStyle name="Normal 5 3 3 8" xfId="3043"/>
    <cellStyle name="Normal 5 3 3 9" xfId="3044"/>
    <cellStyle name="Normal 5 3 4" xfId="3045"/>
    <cellStyle name="Normal 5 3 4 2" xfId="3046"/>
    <cellStyle name="Normal 5 3 4 2 2" xfId="3047"/>
    <cellStyle name="Normal 5 3 4 2 2 2" xfId="3048"/>
    <cellStyle name="Normal 5 3 4 2 2 3" xfId="3049"/>
    <cellStyle name="Normal 5 3 4 2 2 4" xfId="3050"/>
    <cellStyle name="Normal 5 3 4 2 3" xfId="3051"/>
    <cellStyle name="Normal 5 3 4 2 4" xfId="3052"/>
    <cellStyle name="Normal 5 3 4 2 5" xfId="3053"/>
    <cellStyle name="Normal 5 3 4 3" xfId="3054"/>
    <cellStyle name="Normal 5 3 4 3 2" xfId="3055"/>
    <cellStyle name="Normal 5 3 4 3 3" xfId="3056"/>
    <cellStyle name="Normal 5 3 4 3 4" xfId="3057"/>
    <cellStyle name="Normal 5 3 4 4" xfId="3058"/>
    <cellStyle name="Normal 5 3 4 5" xfId="3059"/>
    <cellStyle name="Normal 5 3 4 6" xfId="3060"/>
    <cellStyle name="Normal 5 3 5" xfId="3061"/>
    <cellStyle name="Normal 5 3 5 2" xfId="3062"/>
    <cellStyle name="Normal 5 3 5 2 2" xfId="3063"/>
    <cellStyle name="Normal 5 3 5 2 2 2" xfId="3064"/>
    <cellStyle name="Normal 5 3 5 2 2 3" xfId="3065"/>
    <cellStyle name="Normal 5 3 5 2 2 4" xfId="3066"/>
    <cellStyle name="Normal 5 3 5 2 3" xfId="3067"/>
    <cellStyle name="Normal 5 3 5 2 4" xfId="3068"/>
    <cellStyle name="Normal 5 3 5 2 5" xfId="3069"/>
    <cellStyle name="Normal 5 3 5 3" xfId="3070"/>
    <cellStyle name="Normal 5 3 5 3 2" xfId="3071"/>
    <cellStyle name="Normal 5 3 5 3 3" xfId="3072"/>
    <cellStyle name="Normal 5 3 5 3 4" xfId="3073"/>
    <cellStyle name="Normal 5 3 5 4" xfId="3074"/>
    <cellStyle name="Normal 5 3 5 5" xfId="3075"/>
    <cellStyle name="Normal 5 3 5 6" xfId="3076"/>
    <cellStyle name="Normal 5 3 6" xfId="3077"/>
    <cellStyle name="Normal 5 3 6 2" xfId="3078"/>
    <cellStyle name="Normal 5 3 6 2 2" xfId="3079"/>
    <cellStyle name="Normal 5 3 6 2 2 2" xfId="3080"/>
    <cellStyle name="Normal 5 3 6 2 2 3" xfId="3081"/>
    <cellStyle name="Normal 5 3 6 2 2 4" xfId="3082"/>
    <cellStyle name="Normal 5 3 6 2 3" xfId="3083"/>
    <cellStyle name="Normal 5 3 6 2 4" xfId="3084"/>
    <cellStyle name="Normal 5 3 6 2 5" xfId="3085"/>
    <cellStyle name="Normal 5 3 6 3" xfId="3086"/>
    <cellStyle name="Normal 5 3 6 3 2" xfId="3087"/>
    <cellStyle name="Normal 5 3 6 3 3" xfId="3088"/>
    <cellStyle name="Normal 5 3 6 3 4" xfId="3089"/>
    <cellStyle name="Normal 5 3 6 4" xfId="3090"/>
    <cellStyle name="Normal 5 3 6 5" xfId="3091"/>
    <cellStyle name="Normal 5 3 6 6" xfId="3092"/>
    <cellStyle name="Normal 5 3 7" xfId="3093"/>
    <cellStyle name="Normal 5 3 7 2" xfId="3094"/>
    <cellStyle name="Normal 5 3 7 2 2" xfId="3095"/>
    <cellStyle name="Normal 5 3 7 2 3" xfId="3096"/>
    <cellStyle name="Normal 5 3 7 2 4" xfId="3097"/>
    <cellStyle name="Normal 5 3 7 3" xfId="3098"/>
    <cellStyle name="Normal 5 3 7 4" xfId="3099"/>
    <cellStyle name="Normal 5 3 7 5" xfId="3100"/>
    <cellStyle name="Normal 5 3 8" xfId="3101"/>
    <cellStyle name="Normal 5 3 8 2" xfId="3102"/>
    <cellStyle name="Normal 5 3 8 3" xfId="3103"/>
    <cellStyle name="Normal 5 3 8 4" xfId="3104"/>
    <cellStyle name="Normal 5 3 9" xfId="3105"/>
    <cellStyle name="Normal 5 3 9 2" xfId="3106"/>
    <cellStyle name="Normal 5 3 9 3" xfId="3107"/>
    <cellStyle name="Normal 5 3 9 4" xfId="3108"/>
    <cellStyle name="Normal 5 4" xfId="3109"/>
    <cellStyle name="Normal 5 4 10" xfId="3110"/>
    <cellStyle name="Normal 5 4 10 2" xfId="3111"/>
    <cellStyle name="Normal 5 4 10 3" xfId="3112"/>
    <cellStyle name="Normal 5 4 10 4" xfId="3113"/>
    <cellStyle name="Normal 5 4 11" xfId="3114"/>
    <cellStyle name="Normal 5 4 11 2" xfId="3115"/>
    <cellStyle name="Normal 5 4 11 3" xfId="3116"/>
    <cellStyle name="Normal 5 4 12" xfId="3117"/>
    <cellStyle name="Normal 5 4 12 2" xfId="3118"/>
    <cellStyle name="Normal 5 4 13" xfId="3119"/>
    <cellStyle name="Normal 5 4 14" xfId="3120"/>
    <cellStyle name="Normal 5 4 2" xfId="3121"/>
    <cellStyle name="Normal 5 4 2 2" xfId="3122"/>
    <cellStyle name="Normal 5 4 2 2 2" xfId="3123"/>
    <cellStyle name="Normal 5 4 2 2 2 2" xfId="3124"/>
    <cellStyle name="Normal 5 4 2 2 2 2 2" xfId="3125"/>
    <cellStyle name="Normal 5 4 2 2 2 2 3" xfId="3126"/>
    <cellStyle name="Normal 5 4 2 2 2 2 4" xfId="3127"/>
    <cellStyle name="Normal 5 4 2 2 2 3" xfId="3128"/>
    <cellStyle name="Normal 5 4 2 2 2 4" xfId="3129"/>
    <cellStyle name="Normal 5 4 2 2 2 5" xfId="3130"/>
    <cellStyle name="Normal 5 4 2 2 3" xfId="3131"/>
    <cellStyle name="Normal 5 4 2 2 3 2" xfId="3132"/>
    <cellStyle name="Normal 5 4 2 2 3 3" xfId="3133"/>
    <cellStyle name="Normal 5 4 2 2 3 4" xfId="3134"/>
    <cellStyle name="Normal 5 4 2 2 4" xfId="3135"/>
    <cellStyle name="Normal 5 4 2 2 5" xfId="3136"/>
    <cellStyle name="Normal 5 4 2 2 6" xfId="3137"/>
    <cellStyle name="Normal 5 4 2 3" xfId="3138"/>
    <cellStyle name="Normal 5 4 2 3 2" xfId="3139"/>
    <cellStyle name="Normal 5 4 2 3 2 2" xfId="3140"/>
    <cellStyle name="Normal 5 4 2 3 2 3" xfId="3141"/>
    <cellStyle name="Normal 5 4 2 3 2 4" xfId="3142"/>
    <cellStyle name="Normal 5 4 2 3 3" xfId="3143"/>
    <cellStyle name="Normal 5 4 2 3 4" xfId="3144"/>
    <cellStyle name="Normal 5 4 2 3 5" xfId="3145"/>
    <cellStyle name="Normal 5 4 2 4" xfId="3146"/>
    <cellStyle name="Normal 5 4 2 4 2" xfId="3147"/>
    <cellStyle name="Normal 5 4 2 4 3" xfId="3148"/>
    <cellStyle name="Normal 5 4 2 4 4" xfId="3149"/>
    <cellStyle name="Normal 5 4 2 5" xfId="3150"/>
    <cellStyle name="Normal 5 4 2 5 2" xfId="3151"/>
    <cellStyle name="Normal 5 4 2 5 3" xfId="3152"/>
    <cellStyle name="Normal 5 4 2 5 4" xfId="3153"/>
    <cellStyle name="Normal 5 4 2 6" xfId="3154"/>
    <cellStyle name="Normal 5 4 2 6 2" xfId="3155"/>
    <cellStyle name="Normal 5 4 2 6 3" xfId="3156"/>
    <cellStyle name="Normal 5 4 2 7" xfId="3157"/>
    <cellStyle name="Normal 5 4 2 8" xfId="3158"/>
    <cellStyle name="Normal 5 4 2 9" xfId="3159"/>
    <cellStyle name="Normal 5 4 3" xfId="3160"/>
    <cellStyle name="Normal 5 4 3 2" xfId="3161"/>
    <cellStyle name="Normal 5 4 3 2 2" xfId="3162"/>
    <cellStyle name="Normal 5 4 3 2 2 2" xfId="3163"/>
    <cellStyle name="Normal 5 4 3 2 2 2 2" xfId="3164"/>
    <cellStyle name="Normal 5 4 3 2 2 2 3" xfId="3165"/>
    <cellStyle name="Normal 5 4 3 2 2 2 4" xfId="3166"/>
    <cellStyle name="Normal 5 4 3 2 2 3" xfId="3167"/>
    <cellStyle name="Normal 5 4 3 2 2 4" xfId="3168"/>
    <cellStyle name="Normal 5 4 3 2 2 5" xfId="3169"/>
    <cellStyle name="Normal 5 4 3 2 3" xfId="3170"/>
    <cellStyle name="Normal 5 4 3 2 3 2" xfId="3171"/>
    <cellStyle name="Normal 5 4 3 2 3 3" xfId="3172"/>
    <cellStyle name="Normal 5 4 3 2 3 4" xfId="3173"/>
    <cellStyle name="Normal 5 4 3 2 4" xfId="3174"/>
    <cellStyle name="Normal 5 4 3 2 5" xfId="3175"/>
    <cellStyle name="Normal 5 4 3 2 6" xfId="3176"/>
    <cellStyle name="Normal 5 4 3 3" xfId="3177"/>
    <cellStyle name="Normal 5 4 3 3 2" xfId="3178"/>
    <cellStyle name="Normal 5 4 3 3 2 2" xfId="3179"/>
    <cellStyle name="Normal 5 4 3 3 2 3" xfId="3180"/>
    <cellStyle name="Normal 5 4 3 3 2 4" xfId="3181"/>
    <cellStyle name="Normal 5 4 3 3 3" xfId="3182"/>
    <cellStyle name="Normal 5 4 3 3 4" xfId="3183"/>
    <cellStyle name="Normal 5 4 3 3 5" xfId="3184"/>
    <cellStyle name="Normal 5 4 3 4" xfId="3185"/>
    <cellStyle name="Normal 5 4 3 4 2" xfId="3186"/>
    <cellStyle name="Normal 5 4 3 4 3" xfId="3187"/>
    <cellStyle name="Normal 5 4 3 4 4" xfId="3188"/>
    <cellStyle name="Normal 5 4 3 5" xfId="3189"/>
    <cellStyle name="Normal 5 4 3 5 2" xfId="3190"/>
    <cellStyle name="Normal 5 4 3 5 3" xfId="3191"/>
    <cellStyle name="Normal 5 4 3 5 4" xfId="3192"/>
    <cellStyle name="Normal 5 4 3 6" xfId="3193"/>
    <cellStyle name="Normal 5 4 3 6 2" xfId="3194"/>
    <cellStyle name="Normal 5 4 3 6 3" xfId="3195"/>
    <cellStyle name="Normal 5 4 3 7" xfId="3196"/>
    <cellStyle name="Normal 5 4 3 8" xfId="3197"/>
    <cellStyle name="Normal 5 4 3 9" xfId="3198"/>
    <cellStyle name="Normal 5 4 4" xfId="3199"/>
    <cellStyle name="Normal 5 4 4 2" xfId="3200"/>
    <cellStyle name="Normal 5 4 4 2 2" xfId="3201"/>
    <cellStyle name="Normal 5 4 4 2 2 2" xfId="3202"/>
    <cellStyle name="Normal 5 4 4 2 2 3" xfId="3203"/>
    <cellStyle name="Normal 5 4 4 2 2 4" xfId="3204"/>
    <cellStyle name="Normal 5 4 4 2 3" xfId="3205"/>
    <cellStyle name="Normal 5 4 4 2 4" xfId="3206"/>
    <cellStyle name="Normal 5 4 4 2 5" xfId="3207"/>
    <cellStyle name="Normal 5 4 4 3" xfId="3208"/>
    <cellStyle name="Normal 5 4 4 3 2" xfId="3209"/>
    <cellStyle name="Normal 5 4 4 3 3" xfId="3210"/>
    <cellStyle name="Normal 5 4 4 3 4" xfId="3211"/>
    <cellStyle name="Normal 5 4 4 4" xfId="3212"/>
    <cellStyle name="Normal 5 4 4 5" xfId="3213"/>
    <cellStyle name="Normal 5 4 4 6" xfId="3214"/>
    <cellStyle name="Normal 5 4 5" xfId="3215"/>
    <cellStyle name="Normal 5 4 5 2" xfId="3216"/>
    <cellStyle name="Normal 5 4 5 2 2" xfId="3217"/>
    <cellStyle name="Normal 5 4 5 2 2 2" xfId="3218"/>
    <cellStyle name="Normal 5 4 5 2 2 3" xfId="3219"/>
    <cellStyle name="Normal 5 4 5 2 2 4" xfId="3220"/>
    <cellStyle name="Normal 5 4 5 2 3" xfId="3221"/>
    <cellStyle name="Normal 5 4 5 2 4" xfId="3222"/>
    <cellStyle name="Normal 5 4 5 2 5" xfId="3223"/>
    <cellStyle name="Normal 5 4 5 3" xfId="3224"/>
    <cellStyle name="Normal 5 4 5 3 2" xfId="3225"/>
    <cellStyle name="Normal 5 4 5 3 3" xfId="3226"/>
    <cellStyle name="Normal 5 4 5 3 4" xfId="3227"/>
    <cellStyle name="Normal 5 4 5 4" xfId="3228"/>
    <cellStyle name="Normal 5 4 5 5" xfId="3229"/>
    <cellStyle name="Normal 5 4 5 6" xfId="3230"/>
    <cellStyle name="Normal 5 4 6" xfId="3231"/>
    <cellStyle name="Normal 5 4 6 2" xfId="3232"/>
    <cellStyle name="Normal 5 4 6 2 2" xfId="3233"/>
    <cellStyle name="Normal 5 4 6 2 2 2" xfId="3234"/>
    <cellStyle name="Normal 5 4 6 2 2 3" xfId="3235"/>
    <cellStyle name="Normal 5 4 6 2 2 4" xfId="3236"/>
    <cellStyle name="Normal 5 4 6 2 3" xfId="3237"/>
    <cellStyle name="Normal 5 4 6 2 4" xfId="3238"/>
    <cellStyle name="Normal 5 4 6 2 5" xfId="3239"/>
    <cellStyle name="Normal 5 4 6 3" xfId="3240"/>
    <cellStyle name="Normal 5 4 6 3 2" xfId="3241"/>
    <cellStyle name="Normal 5 4 6 3 3" xfId="3242"/>
    <cellStyle name="Normal 5 4 6 3 4" xfId="3243"/>
    <cellStyle name="Normal 5 4 6 4" xfId="3244"/>
    <cellStyle name="Normal 5 4 6 5" xfId="3245"/>
    <cellStyle name="Normal 5 4 6 6" xfId="3246"/>
    <cellStyle name="Normal 5 4 7" xfId="3247"/>
    <cellStyle name="Normal 5 4 7 2" xfId="3248"/>
    <cellStyle name="Normal 5 4 7 2 2" xfId="3249"/>
    <cellStyle name="Normal 5 4 7 2 3" xfId="3250"/>
    <cellStyle name="Normal 5 4 7 2 4" xfId="3251"/>
    <cellStyle name="Normal 5 4 7 3" xfId="3252"/>
    <cellStyle name="Normal 5 4 7 4" xfId="3253"/>
    <cellStyle name="Normal 5 4 7 5" xfId="3254"/>
    <cellStyle name="Normal 5 4 8" xfId="3255"/>
    <cellStyle name="Normal 5 4 8 2" xfId="3256"/>
    <cellStyle name="Normal 5 4 8 3" xfId="3257"/>
    <cellStyle name="Normal 5 4 8 4" xfId="3258"/>
    <cellStyle name="Normal 5 4 9" xfId="3259"/>
    <cellStyle name="Normal 5 4 9 2" xfId="3260"/>
    <cellStyle name="Normal 5 4 9 3" xfId="3261"/>
    <cellStyle name="Normal 5 4 9 4" xfId="3262"/>
    <cellStyle name="Normal 5 5" xfId="3263"/>
    <cellStyle name="Normal 5 5 2" xfId="3264"/>
    <cellStyle name="Normal 5 5 2 2" xfId="3265"/>
    <cellStyle name="Normal 5 5 2 2 2" xfId="3266"/>
    <cellStyle name="Normal 5 5 2 2 2 2" xfId="3267"/>
    <cellStyle name="Normal 5 5 2 2 2 3" xfId="3268"/>
    <cellStyle name="Normal 5 5 2 2 2 4" xfId="3269"/>
    <cellStyle name="Normal 5 5 2 2 3" xfId="3270"/>
    <cellStyle name="Normal 5 5 2 2 4" xfId="3271"/>
    <cellStyle name="Normal 5 5 2 2 5" xfId="3272"/>
    <cellStyle name="Normal 5 5 2 3" xfId="3273"/>
    <cellStyle name="Normal 5 5 2 3 2" xfId="3274"/>
    <cellStyle name="Normal 5 5 2 3 3" xfId="3275"/>
    <cellStyle name="Normal 5 5 2 3 4" xfId="3276"/>
    <cellStyle name="Normal 5 5 2 4" xfId="3277"/>
    <cellStyle name="Normal 5 5 2 5" xfId="3278"/>
    <cellStyle name="Normal 5 5 2 6" xfId="3279"/>
    <cellStyle name="Normal 5 5 3" xfId="3280"/>
    <cellStyle name="Normal 5 5 3 2" xfId="3281"/>
    <cellStyle name="Normal 5 5 3 2 2" xfId="3282"/>
    <cellStyle name="Normal 5 5 3 2 3" xfId="3283"/>
    <cellStyle name="Normal 5 5 3 2 4" xfId="3284"/>
    <cellStyle name="Normal 5 5 3 3" xfId="3285"/>
    <cellStyle name="Normal 5 5 3 4" xfId="3286"/>
    <cellStyle name="Normal 5 5 3 5" xfId="3287"/>
    <cellStyle name="Normal 5 5 4" xfId="3288"/>
    <cellStyle name="Normal 5 5 4 2" xfId="3289"/>
    <cellStyle name="Normal 5 5 4 3" xfId="3290"/>
    <cellStyle name="Normal 5 5 4 4" xfId="3291"/>
    <cellStyle name="Normal 5 5 5" xfId="3292"/>
    <cellStyle name="Normal 5 5 5 2" xfId="3293"/>
    <cellStyle name="Normal 5 5 5 3" xfId="3294"/>
    <cellStyle name="Normal 5 5 5 4" xfId="3295"/>
    <cellStyle name="Normal 5 5 6" xfId="3296"/>
    <cellStyle name="Normal 5 5 6 2" xfId="3297"/>
    <cellStyle name="Normal 5 5 6 3" xfId="3298"/>
    <cellStyle name="Normal 5 5 7" xfId="3299"/>
    <cellStyle name="Normal 5 5 8" xfId="3300"/>
    <cellStyle name="Normal 5 5 9" xfId="3301"/>
    <cellStyle name="Normal 5 6" xfId="3302"/>
    <cellStyle name="Normal 5 6 2" xfId="3303"/>
    <cellStyle name="Normal 5 6 2 2" xfId="3304"/>
    <cellStyle name="Normal 5 6 2 2 2" xfId="3305"/>
    <cellStyle name="Normal 5 6 2 2 2 2" xfId="3306"/>
    <cellStyle name="Normal 5 6 2 2 2 3" xfId="3307"/>
    <cellStyle name="Normal 5 6 2 2 2 4" xfId="3308"/>
    <cellStyle name="Normal 5 6 2 2 3" xfId="3309"/>
    <cellStyle name="Normal 5 6 2 2 4" xfId="3310"/>
    <cellStyle name="Normal 5 6 2 2 5" xfId="3311"/>
    <cellStyle name="Normal 5 6 2 3" xfId="3312"/>
    <cellStyle name="Normal 5 6 2 3 2" xfId="3313"/>
    <cellStyle name="Normal 5 6 2 3 3" xfId="3314"/>
    <cellStyle name="Normal 5 6 2 3 4" xfId="3315"/>
    <cellStyle name="Normal 5 6 2 4" xfId="3316"/>
    <cellStyle name="Normal 5 6 2 5" xfId="3317"/>
    <cellStyle name="Normal 5 6 2 6" xfId="3318"/>
    <cellStyle name="Normal 5 6 3" xfId="3319"/>
    <cellStyle name="Normal 5 6 3 2" xfId="3320"/>
    <cellStyle name="Normal 5 6 3 2 2" xfId="3321"/>
    <cellStyle name="Normal 5 6 3 2 3" xfId="3322"/>
    <cellStyle name="Normal 5 6 3 2 4" xfId="3323"/>
    <cellStyle name="Normal 5 6 3 3" xfId="3324"/>
    <cellStyle name="Normal 5 6 3 4" xfId="3325"/>
    <cellStyle name="Normal 5 6 3 5" xfId="3326"/>
    <cellStyle name="Normal 5 6 4" xfId="3327"/>
    <cellStyle name="Normal 5 6 4 2" xfId="3328"/>
    <cellStyle name="Normal 5 6 4 3" xfId="3329"/>
    <cellStyle name="Normal 5 6 4 4" xfId="3330"/>
    <cellStyle name="Normal 5 6 5" xfId="3331"/>
    <cellStyle name="Normal 5 6 5 2" xfId="3332"/>
    <cellStyle name="Normal 5 6 5 3" xfId="3333"/>
    <cellStyle name="Normal 5 6 5 4" xfId="3334"/>
    <cellStyle name="Normal 5 6 6" xfId="3335"/>
    <cellStyle name="Normal 5 6 6 2" xfId="3336"/>
    <cellStyle name="Normal 5 6 6 3" xfId="3337"/>
    <cellStyle name="Normal 5 6 7" xfId="3338"/>
    <cellStyle name="Normal 5 6 8" xfId="3339"/>
    <cellStyle name="Normal 5 6 9" xfId="3340"/>
    <cellStyle name="Normal 5 7" xfId="3341"/>
    <cellStyle name="Normal 5 7 2" xfId="3342"/>
    <cellStyle name="Normal 5 7 2 2" xfId="3343"/>
    <cellStyle name="Normal 5 7 2 2 2" xfId="3344"/>
    <cellStyle name="Normal 5 7 2 2 3" xfId="3345"/>
    <cellStyle name="Normal 5 7 2 2 4" xfId="3346"/>
    <cellStyle name="Normal 5 7 2 3" xfId="3347"/>
    <cellStyle name="Normal 5 7 2 4" xfId="3348"/>
    <cellStyle name="Normal 5 7 2 5" xfId="3349"/>
    <cellStyle name="Normal 5 7 3" xfId="3350"/>
    <cellStyle name="Normal 5 7 3 2" xfId="3351"/>
    <cellStyle name="Normal 5 7 3 3" xfId="3352"/>
    <cellStyle name="Normal 5 7 3 4" xfId="3353"/>
    <cellStyle name="Normal 5 7 4" xfId="3354"/>
    <cellStyle name="Normal 5 7 5" xfId="3355"/>
    <cellStyle name="Normal 5 7 6" xfId="3356"/>
    <cellStyle name="Normal 5 8" xfId="3357"/>
    <cellStyle name="Normal 5 8 2" xfId="3358"/>
    <cellStyle name="Normal 5 8 2 2" xfId="3359"/>
    <cellStyle name="Normal 5 8 2 2 2" xfId="3360"/>
    <cellStyle name="Normal 5 8 2 2 3" xfId="3361"/>
    <cellStyle name="Normal 5 8 2 2 4" xfId="3362"/>
    <cellStyle name="Normal 5 8 2 3" xfId="3363"/>
    <cellStyle name="Normal 5 8 2 4" xfId="3364"/>
    <cellStyle name="Normal 5 8 2 5" xfId="3365"/>
    <cellStyle name="Normal 5 8 3" xfId="3366"/>
    <cellStyle name="Normal 5 8 3 2" xfId="3367"/>
    <cellStyle name="Normal 5 8 3 3" xfId="3368"/>
    <cellStyle name="Normal 5 8 3 4" xfId="3369"/>
    <cellStyle name="Normal 5 8 4" xfId="3370"/>
    <cellStyle name="Normal 5 8 5" xfId="3371"/>
    <cellStyle name="Normal 5 8 6" xfId="3372"/>
    <cellStyle name="Normal 5 9" xfId="3373"/>
    <cellStyle name="Normal 5 9 2" xfId="3374"/>
    <cellStyle name="Normal 5 9 2 2" xfId="3375"/>
    <cellStyle name="Normal 5 9 2 2 2" xfId="3376"/>
    <cellStyle name="Normal 5 9 2 2 3" xfId="3377"/>
    <cellStyle name="Normal 5 9 2 2 4" xfId="3378"/>
    <cellStyle name="Normal 5 9 2 3" xfId="3379"/>
    <cellStyle name="Normal 5 9 2 4" xfId="3380"/>
    <cellStyle name="Normal 5 9 2 5" xfId="3381"/>
    <cellStyle name="Normal 5 9 3" xfId="3382"/>
    <cellStyle name="Normal 5 9 3 2" xfId="3383"/>
    <cellStyle name="Normal 5 9 3 3" xfId="3384"/>
    <cellStyle name="Normal 5 9 3 4" xfId="3385"/>
    <cellStyle name="Normal 5 9 4" xfId="3386"/>
    <cellStyle name="Normal 5 9 5" xfId="3387"/>
    <cellStyle name="Normal 5 9 6" xfId="3388"/>
    <cellStyle name="Normal 50" xfId="3389"/>
    <cellStyle name="Normal 50 2" xfId="3390"/>
    <cellStyle name="Normal 50 2 2" xfId="3391"/>
    <cellStyle name="Normal 50 3" xfId="3392"/>
    <cellStyle name="Normal 50 4" xfId="3393"/>
    <cellStyle name="Normal 50 5" xfId="3394"/>
    <cellStyle name="Normal 51" xfId="3395"/>
    <cellStyle name="Normal 51 2" xfId="3396"/>
    <cellStyle name="Normal 51 2 2" xfId="3397"/>
    <cellStyle name="Normal 51 3" xfId="3398"/>
    <cellStyle name="Normal 51 4" xfId="3399"/>
    <cellStyle name="Normal 51 5" xfId="3400"/>
    <cellStyle name="Normal 52" xfId="3401"/>
    <cellStyle name="Normal 52 2" xfId="3402"/>
    <cellStyle name="Normal 52 2 2" xfId="3403"/>
    <cellStyle name="Normal 52 3" xfId="3404"/>
    <cellStyle name="Normal 52 4" xfId="3405"/>
    <cellStyle name="Normal 52 5" xfId="3406"/>
    <cellStyle name="Normal 53" xfId="3407"/>
    <cellStyle name="Normal 53 2" xfId="3408"/>
    <cellStyle name="Normal 53 2 2" xfId="3409"/>
    <cellStyle name="Normal 53 3" xfId="3410"/>
    <cellStyle name="Normal 53 4" xfId="3411"/>
    <cellStyle name="Normal 53 5" xfId="3412"/>
    <cellStyle name="Normal 54" xfId="3413"/>
    <cellStyle name="Normal 54 2" xfId="3414"/>
    <cellStyle name="Normal 54 2 2" xfId="3415"/>
    <cellStyle name="Normal 54 3" xfId="3416"/>
    <cellStyle name="Normal 54 4" xfId="3417"/>
    <cellStyle name="Normal 54 5" xfId="3418"/>
    <cellStyle name="Normal 55" xfId="3419"/>
    <cellStyle name="Normal 55 2" xfId="3420"/>
    <cellStyle name="Normal 55 2 2" xfId="3421"/>
    <cellStyle name="Normal 55 3" xfId="3422"/>
    <cellStyle name="Normal 55 4" xfId="3423"/>
    <cellStyle name="Normal 55 5" xfId="3424"/>
    <cellStyle name="Normal 56" xfId="3425"/>
    <cellStyle name="Normal 56 2" xfId="3426"/>
    <cellStyle name="Normal 56 2 2" xfId="3427"/>
    <cellStyle name="Normal 56 3" xfId="3428"/>
    <cellStyle name="Normal 56 4" xfId="3429"/>
    <cellStyle name="Normal 56 5" xfId="3430"/>
    <cellStyle name="Normal 57" xfId="3431"/>
    <cellStyle name="Normal 57 2" xfId="3432"/>
    <cellStyle name="Normal 57 2 2" xfId="3433"/>
    <cellStyle name="Normal 57 3" xfId="3434"/>
    <cellStyle name="Normal 57 4" xfId="3435"/>
    <cellStyle name="Normal 57 5" xfId="3436"/>
    <cellStyle name="Normal 58" xfId="3437"/>
    <cellStyle name="Normal 58 2" xfId="3438"/>
    <cellStyle name="Normal 58 2 2" xfId="3439"/>
    <cellStyle name="Normal 58 3" xfId="3440"/>
    <cellStyle name="Normal 58 4" xfId="3441"/>
    <cellStyle name="Normal 58 5" xfId="3442"/>
    <cellStyle name="Normal 59" xfId="3443"/>
    <cellStyle name="Normal 59 2" xfId="3444"/>
    <cellStyle name="Normal 59 2 2" xfId="3445"/>
    <cellStyle name="Normal 59 3" xfId="3446"/>
    <cellStyle name="Normal 59 4" xfId="3447"/>
    <cellStyle name="Normal 59 5" xfId="3448"/>
    <cellStyle name="Normal 6" xfId="3449"/>
    <cellStyle name="Normal 6 10" xfId="3450"/>
    <cellStyle name="Normal 6 10 2" xfId="3451"/>
    <cellStyle name="Normal 6 10 2 2" xfId="3452"/>
    <cellStyle name="Normal 6 10 2 2 2" xfId="3453"/>
    <cellStyle name="Normal 6 10 2 2 3" xfId="3454"/>
    <cellStyle name="Normal 6 10 2 2 4" xfId="3455"/>
    <cellStyle name="Normal 6 10 2 3" xfId="3456"/>
    <cellStyle name="Normal 6 10 2 4" xfId="3457"/>
    <cellStyle name="Normal 6 10 2 5" xfId="3458"/>
    <cellStyle name="Normal 6 10 3" xfId="3459"/>
    <cellStyle name="Normal 6 10 3 2" xfId="3460"/>
    <cellStyle name="Normal 6 10 3 3" xfId="3461"/>
    <cellStyle name="Normal 6 10 3 4" xfId="3462"/>
    <cellStyle name="Normal 6 10 4" xfId="3463"/>
    <cellStyle name="Normal 6 10 5" xfId="3464"/>
    <cellStyle name="Normal 6 10 6" xfId="3465"/>
    <cellStyle name="Normal 6 11" xfId="3466"/>
    <cellStyle name="Normal 6 11 2" xfId="3467"/>
    <cellStyle name="Normal 6 11 2 2" xfId="3468"/>
    <cellStyle name="Normal 6 11 2 3" xfId="3469"/>
    <cellStyle name="Normal 6 11 2 4" xfId="3470"/>
    <cellStyle name="Normal 6 11 3" xfId="3471"/>
    <cellStyle name="Normal 6 11 4" xfId="3472"/>
    <cellStyle name="Normal 6 11 5" xfId="3473"/>
    <cellStyle name="Normal 6 12" xfId="3474"/>
    <cellStyle name="Normal 6 12 2" xfId="3475"/>
    <cellStyle name="Normal 6 12 3" xfId="3476"/>
    <cellStyle name="Normal 6 12 4" xfId="3477"/>
    <cellStyle name="Normal 6 13" xfId="3478"/>
    <cellStyle name="Normal 6 13 2" xfId="3479"/>
    <cellStyle name="Normal 6 13 3" xfId="3480"/>
    <cellStyle name="Normal 6 13 4" xfId="3481"/>
    <cellStyle name="Normal 6 14" xfId="3482"/>
    <cellStyle name="Normal 6 14 2" xfId="3483"/>
    <cellStyle name="Normal 6 14 3" xfId="3484"/>
    <cellStyle name="Normal 6 14 4" xfId="3485"/>
    <cellStyle name="Normal 6 15" xfId="3486"/>
    <cellStyle name="Normal 6 15 2" xfId="3487"/>
    <cellStyle name="Normal 6 15 3" xfId="3488"/>
    <cellStyle name="Normal 6 16" xfId="3489"/>
    <cellStyle name="Normal 6 16 2" xfId="3490"/>
    <cellStyle name="Normal 6 17" xfId="3491"/>
    <cellStyle name="Normal 6 18" xfId="3492"/>
    <cellStyle name="Normal 6 2" xfId="3493"/>
    <cellStyle name="Normal 6 2 10" xfId="3494"/>
    <cellStyle name="Normal 6 2 10 2" xfId="3495"/>
    <cellStyle name="Normal 6 2 10 2 2" xfId="3496"/>
    <cellStyle name="Normal 6 2 10 2 3" xfId="3497"/>
    <cellStyle name="Normal 6 2 10 2 4" xfId="3498"/>
    <cellStyle name="Normal 6 2 10 3" xfId="3499"/>
    <cellStyle name="Normal 6 2 10 4" xfId="3500"/>
    <cellStyle name="Normal 6 2 10 5" xfId="3501"/>
    <cellStyle name="Normal 6 2 11" xfId="3502"/>
    <cellStyle name="Normal 6 2 11 2" xfId="3503"/>
    <cellStyle name="Normal 6 2 11 3" xfId="3504"/>
    <cellStyle name="Normal 6 2 11 4" xfId="3505"/>
    <cellStyle name="Normal 6 2 12" xfId="3506"/>
    <cellStyle name="Normal 6 2 12 2" xfId="3507"/>
    <cellStyle name="Normal 6 2 12 3" xfId="3508"/>
    <cellStyle name="Normal 6 2 12 4" xfId="3509"/>
    <cellStyle name="Normal 6 2 13" xfId="3510"/>
    <cellStyle name="Normal 6 2 13 2" xfId="3511"/>
    <cellStyle name="Normal 6 2 13 3" xfId="3512"/>
    <cellStyle name="Normal 6 2 13 4" xfId="3513"/>
    <cellStyle name="Normal 6 2 14" xfId="3514"/>
    <cellStyle name="Normal 6 2 14 2" xfId="3515"/>
    <cellStyle name="Normal 6 2 14 3" xfId="3516"/>
    <cellStyle name="Normal 6 2 15" xfId="3517"/>
    <cellStyle name="Normal 6 2 15 2" xfId="3518"/>
    <cellStyle name="Normal 6 2 16" xfId="3519"/>
    <cellStyle name="Normal 6 2 17" xfId="3520"/>
    <cellStyle name="Normal 6 2 2" xfId="3521"/>
    <cellStyle name="Normal 6 2 2 10" xfId="3522"/>
    <cellStyle name="Normal 6 2 2 10 2" xfId="3523"/>
    <cellStyle name="Normal 6 2 2 10 3" xfId="3524"/>
    <cellStyle name="Normal 6 2 2 10 4" xfId="3525"/>
    <cellStyle name="Normal 6 2 2 11" xfId="3526"/>
    <cellStyle name="Normal 6 2 2 11 2" xfId="3527"/>
    <cellStyle name="Normal 6 2 2 11 3" xfId="3528"/>
    <cellStyle name="Normal 6 2 2 11 4" xfId="3529"/>
    <cellStyle name="Normal 6 2 2 12" xfId="3530"/>
    <cellStyle name="Normal 6 2 2 12 2" xfId="3531"/>
    <cellStyle name="Normal 6 2 2 12 3" xfId="3532"/>
    <cellStyle name="Normal 6 2 2 12 4" xfId="3533"/>
    <cellStyle name="Normal 6 2 2 13" xfId="3534"/>
    <cellStyle name="Normal 6 2 2 13 2" xfId="3535"/>
    <cellStyle name="Normal 6 2 2 13 3" xfId="3536"/>
    <cellStyle name="Normal 6 2 2 14" xfId="3537"/>
    <cellStyle name="Normal 6 2 2 14 2" xfId="3538"/>
    <cellStyle name="Normal 6 2 2 15" xfId="3539"/>
    <cellStyle name="Normal 6 2 2 16" xfId="3540"/>
    <cellStyle name="Normal 6 2 2 2" xfId="3541"/>
    <cellStyle name="Normal 6 2 2 2 10" xfId="3542"/>
    <cellStyle name="Normal 6 2 2 2 10 2" xfId="3543"/>
    <cellStyle name="Normal 6 2 2 2 10 3" xfId="3544"/>
    <cellStyle name="Normal 6 2 2 2 10 4" xfId="3545"/>
    <cellStyle name="Normal 6 2 2 2 11" xfId="3546"/>
    <cellStyle name="Normal 6 2 2 2 11 2" xfId="3547"/>
    <cellStyle name="Normal 6 2 2 2 11 3" xfId="3548"/>
    <cellStyle name="Normal 6 2 2 2 12" xfId="3549"/>
    <cellStyle name="Normal 6 2 2 2 12 2" xfId="3550"/>
    <cellStyle name="Normal 6 2 2 2 13" xfId="3551"/>
    <cellStyle name="Normal 6 2 2 2 14" xfId="3552"/>
    <cellStyle name="Normal 6 2 2 2 2" xfId="3553"/>
    <cellStyle name="Normal 6 2 2 2 2 2" xfId="3554"/>
    <cellStyle name="Normal 6 2 2 2 2 2 2" xfId="3555"/>
    <cellStyle name="Normal 6 2 2 2 2 2 2 2" xfId="3556"/>
    <cellStyle name="Normal 6 2 2 2 2 2 2 2 2" xfId="3557"/>
    <cellStyle name="Normal 6 2 2 2 2 2 2 2 3" xfId="3558"/>
    <cellStyle name="Normal 6 2 2 2 2 2 2 2 4" xfId="3559"/>
    <cellStyle name="Normal 6 2 2 2 2 2 2 3" xfId="3560"/>
    <cellStyle name="Normal 6 2 2 2 2 2 2 4" xfId="3561"/>
    <cellStyle name="Normal 6 2 2 2 2 2 2 5" xfId="3562"/>
    <cellStyle name="Normal 6 2 2 2 2 2 3" xfId="3563"/>
    <cellStyle name="Normal 6 2 2 2 2 2 3 2" xfId="3564"/>
    <cellStyle name="Normal 6 2 2 2 2 2 3 3" xfId="3565"/>
    <cellStyle name="Normal 6 2 2 2 2 2 3 4" xfId="3566"/>
    <cellStyle name="Normal 6 2 2 2 2 2 4" xfId="3567"/>
    <cellStyle name="Normal 6 2 2 2 2 2 5" xfId="3568"/>
    <cellStyle name="Normal 6 2 2 2 2 2 6" xfId="3569"/>
    <cellStyle name="Normal 6 2 2 2 2 3" xfId="3570"/>
    <cellStyle name="Normal 6 2 2 2 2 3 2" xfId="3571"/>
    <cellStyle name="Normal 6 2 2 2 2 3 2 2" xfId="3572"/>
    <cellStyle name="Normal 6 2 2 2 2 3 2 3" xfId="3573"/>
    <cellStyle name="Normal 6 2 2 2 2 3 2 4" xfId="3574"/>
    <cellStyle name="Normal 6 2 2 2 2 3 3" xfId="3575"/>
    <cellStyle name="Normal 6 2 2 2 2 3 4" xfId="3576"/>
    <cellStyle name="Normal 6 2 2 2 2 3 5" xfId="3577"/>
    <cellStyle name="Normal 6 2 2 2 2 4" xfId="3578"/>
    <cellStyle name="Normal 6 2 2 2 2 4 2" xfId="3579"/>
    <cellStyle name="Normal 6 2 2 2 2 4 3" xfId="3580"/>
    <cellStyle name="Normal 6 2 2 2 2 4 4" xfId="3581"/>
    <cellStyle name="Normal 6 2 2 2 2 5" xfId="3582"/>
    <cellStyle name="Normal 6 2 2 2 2 5 2" xfId="3583"/>
    <cellStyle name="Normal 6 2 2 2 2 5 3" xfId="3584"/>
    <cellStyle name="Normal 6 2 2 2 2 5 4" xfId="3585"/>
    <cellStyle name="Normal 6 2 2 2 2 6" xfId="3586"/>
    <cellStyle name="Normal 6 2 2 2 2 6 2" xfId="3587"/>
    <cellStyle name="Normal 6 2 2 2 2 6 3" xfId="3588"/>
    <cellStyle name="Normal 6 2 2 2 2 7" xfId="3589"/>
    <cellStyle name="Normal 6 2 2 2 2 8" xfId="3590"/>
    <cellStyle name="Normal 6 2 2 2 2 9" xfId="3591"/>
    <cellStyle name="Normal 6 2 2 2 3" xfId="3592"/>
    <cellStyle name="Normal 6 2 2 2 3 2" xfId="3593"/>
    <cellStyle name="Normal 6 2 2 2 3 2 2" xfId="3594"/>
    <cellStyle name="Normal 6 2 2 2 3 2 2 2" xfId="3595"/>
    <cellStyle name="Normal 6 2 2 2 3 2 2 2 2" xfId="3596"/>
    <cellStyle name="Normal 6 2 2 2 3 2 2 2 3" xfId="3597"/>
    <cellStyle name="Normal 6 2 2 2 3 2 2 2 4" xfId="3598"/>
    <cellStyle name="Normal 6 2 2 2 3 2 2 3" xfId="3599"/>
    <cellStyle name="Normal 6 2 2 2 3 2 2 4" xfId="3600"/>
    <cellStyle name="Normal 6 2 2 2 3 2 2 5" xfId="3601"/>
    <cellStyle name="Normal 6 2 2 2 3 2 3" xfId="3602"/>
    <cellStyle name="Normal 6 2 2 2 3 2 3 2" xfId="3603"/>
    <cellStyle name="Normal 6 2 2 2 3 2 3 3" xfId="3604"/>
    <cellStyle name="Normal 6 2 2 2 3 2 3 4" xfId="3605"/>
    <cellStyle name="Normal 6 2 2 2 3 2 4" xfId="3606"/>
    <cellStyle name="Normal 6 2 2 2 3 2 5" xfId="3607"/>
    <cellStyle name="Normal 6 2 2 2 3 2 6" xfId="3608"/>
    <cellStyle name="Normal 6 2 2 2 3 3" xfId="3609"/>
    <cellStyle name="Normal 6 2 2 2 3 3 2" xfId="3610"/>
    <cellStyle name="Normal 6 2 2 2 3 3 2 2" xfId="3611"/>
    <cellStyle name="Normal 6 2 2 2 3 3 2 3" xfId="3612"/>
    <cellStyle name="Normal 6 2 2 2 3 3 2 4" xfId="3613"/>
    <cellStyle name="Normal 6 2 2 2 3 3 3" xfId="3614"/>
    <cellStyle name="Normal 6 2 2 2 3 3 4" xfId="3615"/>
    <cellStyle name="Normal 6 2 2 2 3 3 5" xfId="3616"/>
    <cellStyle name="Normal 6 2 2 2 3 4" xfId="3617"/>
    <cellStyle name="Normal 6 2 2 2 3 4 2" xfId="3618"/>
    <cellStyle name="Normal 6 2 2 2 3 4 3" xfId="3619"/>
    <cellStyle name="Normal 6 2 2 2 3 4 4" xfId="3620"/>
    <cellStyle name="Normal 6 2 2 2 3 5" xfId="3621"/>
    <cellStyle name="Normal 6 2 2 2 3 5 2" xfId="3622"/>
    <cellStyle name="Normal 6 2 2 2 3 5 3" xfId="3623"/>
    <cellStyle name="Normal 6 2 2 2 3 5 4" xfId="3624"/>
    <cellStyle name="Normal 6 2 2 2 3 6" xfId="3625"/>
    <cellStyle name="Normal 6 2 2 2 3 6 2" xfId="3626"/>
    <cellStyle name="Normal 6 2 2 2 3 6 3" xfId="3627"/>
    <cellStyle name="Normal 6 2 2 2 3 7" xfId="3628"/>
    <cellStyle name="Normal 6 2 2 2 3 8" xfId="3629"/>
    <cellStyle name="Normal 6 2 2 2 3 9" xfId="3630"/>
    <cellStyle name="Normal 6 2 2 2 4" xfId="3631"/>
    <cellStyle name="Normal 6 2 2 2 4 2" xfId="3632"/>
    <cellStyle name="Normal 6 2 2 2 4 2 2" xfId="3633"/>
    <cellStyle name="Normal 6 2 2 2 4 2 2 2" xfId="3634"/>
    <cellStyle name="Normal 6 2 2 2 4 2 2 3" xfId="3635"/>
    <cellStyle name="Normal 6 2 2 2 4 2 2 4" xfId="3636"/>
    <cellStyle name="Normal 6 2 2 2 4 2 3" xfId="3637"/>
    <cellStyle name="Normal 6 2 2 2 4 2 4" xfId="3638"/>
    <cellStyle name="Normal 6 2 2 2 4 2 5" xfId="3639"/>
    <cellStyle name="Normal 6 2 2 2 4 3" xfId="3640"/>
    <cellStyle name="Normal 6 2 2 2 4 3 2" xfId="3641"/>
    <cellStyle name="Normal 6 2 2 2 4 3 3" xfId="3642"/>
    <cellStyle name="Normal 6 2 2 2 4 3 4" xfId="3643"/>
    <cellStyle name="Normal 6 2 2 2 4 4" xfId="3644"/>
    <cellStyle name="Normal 6 2 2 2 4 5" xfId="3645"/>
    <cellStyle name="Normal 6 2 2 2 4 6" xfId="3646"/>
    <cellStyle name="Normal 6 2 2 2 5" xfId="3647"/>
    <cellStyle name="Normal 6 2 2 2 5 2" xfId="3648"/>
    <cellStyle name="Normal 6 2 2 2 5 2 2" xfId="3649"/>
    <cellStyle name="Normal 6 2 2 2 5 2 2 2" xfId="3650"/>
    <cellStyle name="Normal 6 2 2 2 5 2 2 3" xfId="3651"/>
    <cellStyle name="Normal 6 2 2 2 5 2 2 4" xfId="3652"/>
    <cellStyle name="Normal 6 2 2 2 5 2 3" xfId="3653"/>
    <cellStyle name="Normal 6 2 2 2 5 2 4" xfId="3654"/>
    <cellStyle name="Normal 6 2 2 2 5 2 5" xfId="3655"/>
    <cellStyle name="Normal 6 2 2 2 5 3" xfId="3656"/>
    <cellStyle name="Normal 6 2 2 2 5 3 2" xfId="3657"/>
    <cellStyle name="Normal 6 2 2 2 5 3 3" xfId="3658"/>
    <cellStyle name="Normal 6 2 2 2 5 3 4" xfId="3659"/>
    <cellStyle name="Normal 6 2 2 2 5 4" xfId="3660"/>
    <cellStyle name="Normal 6 2 2 2 5 5" xfId="3661"/>
    <cellStyle name="Normal 6 2 2 2 5 6" xfId="3662"/>
    <cellStyle name="Normal 6 2 2 2 6" xfId="3663"/>
    <cellStyle name="Normal 6 2 2 2 6 2" xfId="3664"/>
    <cellStyle name="Normal 6 2 2 2 6 2 2" xfId="3665"/>
    <cellStyle name="Normal 6 2 2 2 6 2 2 2" xfId="3666"/>
    <cellStyle name="Normal 6 2 2 2 6 2 2 3" xfId="3667"/>
    <cellStyle name="Normal 6 2 2 2 6 2 2 4" xfId="3668"/>
    <cellStyle name="Normal 6 2 2 2 6 2 3" xfId="3669"/>
    <cellStyle name="Normal 6 2 2 2 6 2 4" xfId="3670"/>
    <cellStyle name="Normal 6 2 2 2 6 2 5" xfId="3671"/>
    <cellStyle name="Normal 6 2 2 2 6 3" xfId="3672"/>
    <cellStyle name="Normal 6 2 2 2 6 3 2" xfId="3673"/>
    <cellStyle name="Normal 6 2 2 2 6 3 3" xfId="3674"/>
    <cellStyle name="Normal 6 2 2 2 6 3 4" xfId="3675"/>
    <cellStyle name="Normal 6 2 2 2 6 4" xfId="3676"/>
    <cellStyle name="Normal 6 2 2 2 6 5" xfId="3677"/>
    <cellStyle name="Normal 6 2 2 2 6 6" xfId="3678"/>
    <cellStyle name="Normal 6 2 2 2 7" xfId="3679"/>
    <cellStyle name="Normal 6 2 2 2 7 2" xfId="3680"/>
    <cellStyle name="Normal 6 2 2 2 7 2 2" xfId="3681"/>
    <cellStyle name="Normal 6 2 2 2 7 2 3" xfId="3682"/>
    <cellStyle name="Normal 6 2 2 2 7 2 4" xfId="3683"/>
    <cellStyle name="Normal 6 2 2 2 7 3" xfId="3684"/>
    <cellStyle name="Normal 6 2 2 2 7 4" xfId="3685"/>
    <cellStyle name="Normal 6 2 2 2 7 5" xfId="3686"/>
    <cellStyle name="Normal 6 2 2 2 8" xfId="3687"/>
    <cellStyle name="Normal 6 2 2 2 8 2" xfId="3688"/>
    <cellStyle name="Normal 6 2 2 2 8 3" xfId="3689"/>
    <cellStyle name="Normal 6 2 2 2 8 4" xfId="3690"/>
    <cellStyle name="Normal 6 2 2 2 9" xfId="3691"/>
    <cellStyle name="Normal 6 2 2 2 9 2" xfId="3692"/>
    <cellStyle name="Normal 6 2 2 2 9 3" xfId="3693"/>
    <cellStyle name="Normal 6 2 2 2 9 4" xfId="3694"/>
    <cellStyle name="Normal 6 2 2 3" xfId="3695"/>
    <cellStyle name="Normal 6 2 2 3 10" xfId="3696"/>
    <cellStyle name="Normal 6 2 2 3 10 2" xfId="3697"/>
    <cellStyle name="Normal 6 2 2 3 10 3" xfId="3698"/>
    <cellStyle name="Normal 6 2 2 3 10 4" xfId="3699"/>
    <cellStyle name="Normal 6 2 2 3 11" xfId="3700"/>
    <cellStyle name="Normal 6 2 2 3 11 2" xfId="3701"/>
    <cellStyle name="Normal 6 2 2 3 11 3" xfId="3702"/>
    <cellStyle name="Normal 6 2 2 3 12" xfId="3703"/>
    <cellStyle name="Normal 6 2 2 3 12 2" xfId="3704"/>
    <cellStyle name="Normal 6 2 2 3 13" xfId="3705"/>
    <cellStyle name="Normal 6 2 2 3 14" xfId="3706"/>
    <cellStyle name="Normal 6 2 2 3 2" xfId="3707"/>
    <cellStyle name="Normal 6 2 2 3 2 2" xfId="3708"/>
    <cellStyle name="Normal 6 2 2 3 2 2 2" xfId="3709"/>
    <cellStyle name="Normal 6 2 2 3 2 2 2 2" xfId="3710"/>
    <cellStyle name="Normal 6 2 2 3 2 2 2 2 2" xfId="3711"/>
    <cellStyle name="Normal 6 2 2 3 2 2 2 2 3" xfId="3712"/>
    <cellStyle name="Normal 6 2 2 3 2 2 2 2 4" xfId="3713"/>
    <cellStyle name="Normal 6 2 2 3 2 2 2 3" xfId="3714"/>
    <cellStyle name="Normal 6 2 2 3 2 2 2 4" xfId="3715"/>
    <cellStyle name="Normal 6 2 2 3 2 2 2 5" xfId="3716"/>
    <cellStyle name="Normal 6 2 2 3 2 2 3" xfId="3717"/>
    <cellStyle name="Normal 6 2 2 3 2 2 3 2" xfId="3718"/>
    <cellStyle name="Normal 6 2 2 3 2 2 3 3" xfId="3719"/>
    <cellStyle name="Normal 6 2 2 3 2 2 3 4" xfId="3720"/>
    <cellStyle name="Normal 6 2 2 3 2 2 4" xfId="3721"/>
    <cellStyle name="Normal 6 2 2 3 2 2 5" xfId="3722"/>
    <cellStyle name="Normal 6 2 2 3 2 2 6" xfId="3723"/>
    <cellStyle name="Normal 6 2 2 3 2 3" xfId="3724"/>
    <cellStyle name="Normal 6 2 2 3 2 3 2" xfId="3725"/>
    <cellStyle name="Normal 6 2 2 3 2 3 2 2" xfId="3726"/>
    <cellStyle name="Normal 6 2 2 3 2 3 2 3" xfId="3727"/>
    <cellStyle name="Normal 6 2 2 3 2 3 2 4" xfId="3728"/>
    <cellStyle name="Normal 6 2 2 3 2 3 3" xfId="3729"/>
    <cellStyle name="Normal 6 2 2 3 2 3 4" xfId="3730"/>
    <cellStyle name="Normal 6 2 2 3 2 3 5" xfId="3731"/>
    <cellStyle name="Normal 6 2 2 3 2 4" xfId="3732"/>
    <cellStyle name="Normal 6 2 2 3 2 4 2" xfId="3733"/>
    <cellStyle name="Normal 6 2 2 3 2 4 3" xfId="3734"/>
    <cellStyle name="Normal 6 2 2 3 2 4 4" xfId="3735"/>
    <cellStyle name="Normal 6 2 2 3 2 5" xfId="3736"/>
    <cellStyle name="Normal 6 2 2 3 2 5 2" xfId="3737"/>
    <cellStyle name="Normal 6 2 2 3 2 5 3" xfId="3738"/>
    <cellStyle name="Normal 6 2 2 3 2 5 4" xfId="3739"/>
    <cellStyle name="Normal 6 2 2 3 2 6" xfId="3740"/>
    <cellStyle name="Normal 6 2 2 3 2 6 2" xfId="3741"/>
    <cellStyle name="Normal 6 2 2 3 2 6 3" xfId="3742"/>
    <cellStyle name="Normal 6 2 2 3 2 7" xfId="3743"/>
    <cellStyle name="Normal 6 2 2 3 2 8" xfId="3744"/>
    <cellStyle name="Normal 6 2 2 3 2 9" xfId="3745"/>
    <cellStyle name="Normal 6 2 2 3 3" xfId="3746"/>
    <cellStyle name="Normal 6 2 2 3 3 2" xfId="3747"/>
    <cellStyle name="Normal 6 2 2 3 3 2 2" xfId="3748"/>
    <cellStyle name="Normal 6 2 2 3 3 2 2 2" xfId="3749"/>
    <cellStyle name="Normal 6 2 2 3 3 2 2 2 2" xfId="3750"/>
    <cellStyle name="Normal 6 2 2 3 3 2 2 2 3" xfId="3751"/>
    <cellStyle name="Normal 6 2 2 3 3 2 2 2 4" xfId="3752"/>
    <cellStyle name="Normal 6 2 2 3 3 2 2 3" xfId="3753"/>
    <cellStyle name="Normal 6 2 2 3 3 2 2 4" xfId="3754"/>
    <cellStyle name="Normal 6 2 2 3 3 2 2 5" xfId="3755"/>
    <cellStyle name="Normal 6 2 2 3 3 2 3" xfId="3756"/>
    <cellStyle name="Normal 6 2 2 3 3 2 3 2" xfId="3757"/>
    <cellStyle name="Normal 6 2 2 3 3 2 3 3" xfId="3758"/>
    <cellStyle name="Normal 6 2 2 3 3 2 3 4" xfId="3759"/>
    <cellStyle name="Normal 6 2 2 3 3 2 4" xfId="3760"/>
    <cellStyle name="Normal 6 2 2 3 3 2 5" xfId="3761"/>
    <cellStyle name="Normal 6 2 2 3 3 2 6" xfId="3762"/>
    <cellStyle name="Normal 6 2 2 3 3 3" xfId="3763"/>
    <cellStyle name="Normal 6 2 2 3 3 3 2" xfId="3764"/>
    <cellStyle name="Normal 6 2 2 3 3 3 2 2" xfId="3765"/>
    <cellStyle name="Normal 6 2 2 3 3 3 2 3" xfId="3766"/>
    <cellStyle name="Normal 6 2 2 3 3 3 2 4" xfId="3767"/>
    <cellStyle name="Normal 6 2 2 3 3 3 3" xfId="3768"/>
    <cellStyle name="Normal 6 2 2 3 3 3 4" xfId="3769"/>
    <cellStyle name="Normal 6 2 2 3 3 3 5" xfId="3770"/>
    <cellStyle name="Normal 6 2 2 3 3 4" xfId="3771"/>
    <cellStyle name="Normal 6 2 2 3 3 4 2" xfId="3772"/>
    <cellStyle name="Normal 6 2 2 3 3 4 3" xfId="3773"/>
    <cellStyle name="Normal 6 2 2 3 3 4 4" xfId="3774"/>
    <cellStyle name="Normal 6 2 2 3 3 5" xfId="3775"/>
    <cellStyle name="Normal 6 2 2 3 3 5 2" xfId="3776"/>
    <cellStyle name="Normal 6 2 2 3 3 5 3" xfId="3777"/>
    <cellStyle name="Normal 6 2 2 3 3 5 4" xfId="3778"/>
    <cellStyle name="Normal 6 2 2 3 3 6" xfId="3779"/>
    <cellStyle name="Normal 6 2 2 3 3 6 2" xfId="3780"/>
    <cellStyle name="Normal 6 2 2 3 3 6 3" xfId="3781"/>
    <cellStyle name="Normal 6 2 2 3 3 7" xfId="3782"/>
    <cellStyle name="Normal 6 2 2 3 3 8" xfId="3783"/>
    <cellStyle name="Normal 6 2 2 3 3 9" xfId="3784"/>
    <cellStyle name="Normal 6 2 2 3 4" xfId="3785"/>
    <cellStyle name="Normal 6 2 2 3 4 2" xfId="3786"/>
    <cellStyle name="Normal 6 2 2 3 4 2 2" xfId="3787"/>
    <cellStyle name="Normal 6 2 2 3 4 2 2 2" xfId="3788"/>
    <cellStyle name="Normal 6 2 2 3 4 2 2 3" xfId="3789"/>
    <cellStyle name="Normal 6 2 2 3 4 2 2 4" xfId="3790"/>
    <cellStyle name="Normal 6 2 2 3 4 2 3" xfId="3791"/>
    <cellStyle name="Normal 6 2 2 3 4 2 4" xfId="3792"/>
    <cellStyle name="Normal 6 2 2 3 4 2 5" xfId="3793"/>
    <cellStyle name="Normal 6 2 2 3 4 3" xfId="3794"/>
    <cellStyle name="Normal 6 2 2 3 4 3 2" xfId="3795"/>
    <cellStyle name="Normal 6 2 2 3 4 3 3" xfId="3796"/>
    <cellStyle name="Normal 6 2 2 3 4 3 4" xfId="3797"/>
    <cellStyle name="Normal 6 2 2 3 4 4" xfId="3798"/>
    <cellStyle name="Normal 6 2 2 3 4 5" xfId="3799"/>
    <cellStyle name="Normal 6 2 2 3 4 6" xfId="3800"/>
    <cellStyle name="Normal 6 2 2 3 5" xfId="3801"/>
    <cellStyle name="Normal 6 2 2 3 5 2" xfId="3802"/>
    <cellStyle name="Normal 6 2 2 3 5 2 2" xfId="3803"/>
    <cellStyle name="Normal 6 2 2 3 5 2 2 2" xfId="3804"/>
    <cellStyle name="Normal 6 2 2 3 5 2 2 3" xfId="3805"/>
    <cellStyle name="Normal 6 2 2 3 5 2 2 4" xfId="3806"/>
    <cellStyle name="Normal 6 2 2 3 5 2 3" xfId="3807"/>
    <cellStyle name="Normal 6 2 2 3 5 2 4" xfId="3808"/>
    <cellStyle name="Normal 6 2 2 3 5 2 5" xfId="3809"/>
    <cellStyle name="Normal 6 2 2 3 5 3" xfId="3810"/>
    <cellStyle name="Normal 6 2 2 3 5 3 2" xfId="3811"/>
    <cellStyle name="Normal 6 2 2 3 5 3 3" xfId="3812"/>
    <cellStyle name="Normal 6 2 2 3 5 3 4" xfId="3813"/>
    <cellStyle name="Normal 6 2 2 3 5 4" xfId="3814"/>
    <cellStyle name="Normal 6 2 2 3 5 5" xfId="3815"/>
    <cellStyle name="Normal 6 2 2 3 5 6" xfId="3816"/>
    <cellStyle name="Normal 6 2 2 3 6" xfId="3817"/>
    <cellStyle name="Normal 6 2 2 3 6 2" xfId="3818"/>
    <cellStyle name="Normal 6 2 2 3 6 2 2" xfId="3819"/>
    <cellStyle name="Normal 6 2 2 3 6 2 2 2" xfId="3820"/>
    <cellStyle name="Normal 6 2 2 3 6 2 2 3" xfId="3821"/>
    <cellStyle name="Normal 6 2 2 3 6 2 2 4" xfId="3822"/>
    <cellStyle name="Normal 6 2 2 3 6 2 3" xfId="3823"/>
    <cellStyle name="Normal 6 2 2 3 6 2 4" xfId="3824"/>
    <cellStyle name="Normal 6 2 2 3 6 2 5" xfId="3825"/>
    <cellStyle name="Normal 6 2 2 3 6 3" xfId="3826"/>
    <cellStyle name="Normal 6 2 2 3 6 3 2" xfId="3827"/>
    <cellStyle name="Normal 6 2 2 3 6 3 3" xfId="3828"/>
    <cellStyle name="Normal 6 2 2 3 6 3 4" xfId="3829"/>
    <cellStyle name="Normal 6 2 2 3 6 4" xfId="3830"/>
    <cellStyle name="Normal 6 2 2 3 6 5" xfId="3831"/>
    <cellStyle name="Normal 6 2 2 3 6 6" xfId="3832"/>
    <cellStyle name="Normal 6 2 2 3 7" xfId="3833"/>
    <cellStyle name="Normal 6 2 2 3 7 2" xfId="3834"/>
    <cellStyle name="Normal 6 2 2 3 7 2 2" xfId="3835"/>
    <cellStyle name="Normal 6 2 2 3 7 2 3" xfId="3836"/>
    <cellStyle name="Normal 6 2 2 3 7 2 4" xfId="3837"/>
    <cellStyle name="Normal 6 2 2 3 7 3" xfId="3838"/>
    <cellStyle name="Normal 6 2 2 3 7 4" xfId="3839"/>
    <cellStyle name="Normal 6 2 2 3 7 5" xfId="3840"/>
    <cellStyle name="Normal 6 2 2 3 8" xfId="3841"/>
    <cellStyle name="Normal 6 2 2 3 8 2" xfId="3842"/>
    <cellStyle name="Normal 6 2 2 3 8 3" xfId="3843"/>
    <cellStyle name="Normal 6 2 2 3 8 4" xfId="3844"/>
    <cellStyle name="Normal 6 2 2 3 9" xfId="3845"/>
    <cellStyle name="Normal 6 2 2 3 9 2" xfId="3846"/>
    <cellStyle name="Normal 6 2 2 3 9 3" xfId="3847"/>
    <cellStyle name="Normal 6 2 2 3 9 4" xfId="3848"/>
    <cellStyle name="Normal 6 2 2 4" xfId="3849"/>
    <cellStyle name="Normal 6 2 2 4 2" xfId="3850"/>
    <cellStyle name="Normal 6 2 2 4 2 2" xfId="3851"/>
    <cellStyle name="Normal 6 2 2 4 2 2 2" xfId="3852"/>
    <cellStyle name="Normal 6 2 2 4 2 2 2 2" xfId="3853"/>
    <cellStyle name="Normal 6 2 2 4 2 2 2 3" xfId="3854"/>
    <cellStyle name="Normal 6 2 2 4 2 2 2 4" xfId="3855"/>
    <cellStyle name="Normal 6 2 2 4 2 2 3" xfId="3856"/>
    <cellStyle name="Normal 6 2 2 4 2 2 4" xfId="3857"/>
    <cellStyle name="Normal 6 2 2 4 2 2 5" xfId="3858"/>
    <cellStyle name="Normal 6 2 2 4 2 3" xfId="3859"/>
    <cellStyle name="Normal 6 2 2 4 2 3 2" xfId="3860"/>
    <cellStyle name="Normal 6 2 2 4 2 3 3" xfId="3861"/>
    <cellStyle name="Normal 6 2 2 4 2 3 4" xfId="3862"/>
    <cellStyle name="Normal 6 2 2 4 2 4" xfId="3863"/>
    <cellStyle name="Normal 6 2 2 4 2 5" xfId="3864"/>
    <cellStyle name="Normal 6 2 2 4 2 6" xfId="3865"/>
    <cellStyle name="Normal 6 2 2 4 3" xfId="3866"/>
    <cellStyle name="Normal 6 2 2 4 3 2" xfId="3867"/>
    <cellStyle name="Normal 6 2 2 4 3 2 2" xfId="3868"/>
    <cellStyle name="Normal 6 2 2 4 3 2 3" xfId="3869"/>
    <cellStyle name="Normal 6 2 2 4 3 2 4" xfId="3870"/>
    <cellStyle name="Normal 6 2 2 4 3 3" xfId="3871"/>
    <cellStyle name="Normal 6 2 2 4 3 4" xfId="3872"/>
    <cellStyle name="Normal 6 2 2 4 3 5" xfId="3873"/>
    <cellStyle name="Normal 6 2 2 4 4" xfId="3874"/>
    <cellStyle name="Normal 6 2 2 4 4 2" xfId="3875"/>
    <cellStyle name="Normal 6 2 2 4 4 3" xfId="3876"/>
    <cellStyle name="Normal 6 2 2 4 4 4" xfId="3877"/>
    <cellStyle name="Normal 6 2 2 4 5" xfId="3878"/>
    <cellStyle name="Normal 6 2 2 4 5 2" xfId="3879"/>
    <cellStyle name="Normal 6 2 2 4 5 3" xfId="3880"/>
    <cellStyle name="Normal 6 2 2 4 5 4" xfId="3881"/>
    <cellStyle name="Normal 6 2 2 4 6" xfId="3882"/>
    <cellStyle name="Normal 6 2 2 4 6 2" xfId="3883"/>
    <cellStyle name="Normal 6 2 2 4 6 3" xfId="3884"/>
    <cellStyle name="Normal 6 2 2 4 7" xfId="3885"/>
    <cellStyle name="Normal 6 2 2 4 8" xfId="3886"/>
    <cellStyle name="Normal 6 2 2 4 9" xfId="3887"/>
    <cellStyle name="Normal 6 2 2 5" xfId="3888"/>
    <cellStyle name="Normal 6 2 2 5 2" xfId="3889"/>
    <cellStyle name="Normal 6 2 2 5 2 2" xfId="3890"/>
    <cellStyle name="Normal 6 2 2 5 2 2 2" xfId="3891"/>
    <cellStyle name="Normal 6 2 2 5 2 2 2 2" xfId="3892"/>
    <cellStyle name="Normal 6 2 2 5 2 2 2 3" xfId="3893"/>
    <cellStyle name="Normal 6 2 2 5 2 2 2 4" xfId="3894"/>
    <cellStyle name="Normal 6 2 2 5 2 2 3" xfId="3895"/>
    <cellStyle name="Normal 6 2 2 5 2 2 4" xfId="3896"/>
    <cellStyle name="Normal 6 2 2 5 2 2 5" xfId="3897"/>
    <cellStyle name="Normal 6 2 2 5 2 3" xfId="3898"/>
    <cellStyle name="Normal 6 2 2 5 2 3 2" xfId="3899"/>
    <cellStyle name="Normal 6 2 2 5 2 3 3" xfId="3900"/>
    <cellStyle name="Normal 6 2 2 5 2 3 4" xfId="3901"/>
    <cellStyle name="Normal 6 2 2 5 2 4" xfId="3902"/>
    <cellStyle name="Normal 6 2 2 5 2 5" xfId="3903"/>
    <cellStyle name="Normal 6 2 2 5 2 6" xfId="3904"/>
    <cellStyle name="Normal 6 2 2 5 3" xfId="3905"/>
    <cellStyle name="Normal 6 2 2 5 3 2" xfId="3906"/>
    <cellStyle name="Normal 6 2 2 5 3 2 2" xfId="3907"/>
    <cellStyle name="Normal 6 2 2 5 3 2 3" xfId="3908"/>
    <cellStyle name="Normal 6 2 2 5 3 2 4" xfId="3909"/>
    <cellStyle name="Normal 6 2 2 5 3 3" xfId="3910"/>
    <cellStyle name="Normal 6 2 2 5 3 4" xfId="3911"/>
    <cellStyle name="Normal 6 2 2 5 3 5" xfId="3912"/>
    <cellStyle name="Normal 6 2 2 5 4" xfId="3913"/>
    <cellStyle name="Normal 6 2 2 5 4 2" xfId="3914"/>
    <cellStyle name="Normal 6 2 2 5 4 3" xfId="3915"/>
    <cellStyle name="Normal 6 2 2 5 4 4" xfId="3916"/>
    <cellStyle name="Normal 6 2 2 5 5" xfId="3917"/>
    <cellStyle name="Normal 6 2 2 5 5 2" xfId="3918"/>
    <cellStyle name="Normal 6 2 2 5 5 3" xfId="3919"/>
    <cellStyle name="Normal 6 2 2 5 5 4" xfId="3920"/>
    <cellStyle name="Normal 6 2 2 5 6" xfId="3921"/>
    <cellStyle name="Normal 6 2 2 5 6 2" xfId="3922"/>
    <cellStyle name="Normal 6 2 2 5 6 3" xfId="3923"/>
    <cellStyle name="Normal 6 2 2 5 7" xfId="3924"/>
    <cellStyle name="Normal 6 2 2 5 8" xfId="3925"/>
    <cellStyle name="Normal 6 2 2 5 9" xfId="3926"/>
    <cellStyle name="Normal 6 2 2 6" xfId="3927"/>
    <cellStyle name="Normal 6 2 2 6 2" xfId="3928"/>
    <cellStyle name="Normal 6 2 2 6 2 2" xfId="3929"/>
    <cellStyle name="Normal 6 2 2 6 2 2 2" xfId="3930"/>
    <cellStyle name="Normal 6 2 2 6 2 2 3" xfId="3931"/>
    <cellStyle name="Normal 6 2 2 6 2 2 4" xfId="3932"/>
    <cellStyle name="Normal 6 2 2 6 2 3" xfId="3933"/>
    <cellStyle name="Normal 6 2 2 6 2 4" xfId="3934"/>
    <cellStyle name="Normal 6 2 2 6 2 5" xfId="3935"/>
    <cellStyle name="Normal 6 2 2 6 3" xfId="3936"/>
    <cellStyle name="Normal 6 2 2 6 3 2" xfId="3937"/>
    <cellStyle name="Normal 6 2 2 6 3 3" xfId="3938"/>
    <cellStyle name="Normal 6 2 2 6 3 4" xfId="3939"/>
    <cellStyle name="Normal 6 2 2 6 4" xfId="3940"/>
    <cellStyle name="Normal 6 2 2 6 5" xfId="3941"/>
    <cellStyle name="Normal 6 2 2 6 6" xfId="3942"/>
    <cellStyle name="Normal 6 2 2 7" xfId="3943"/>
    <cellStyle name="Normal 6 2 2 7 2" xfId="3944"/>
    <cellStyle name="Normal 6 2 2 7 2 2" xfId="3945"/>
    <cellStyle name="Normal 6 2 2 7 2 2 2" xfId="3946"/>
    <cellStyle name="Normal 6 2 2 7 2 2 3" xfId="3947"/>
    <cellStyle name="Normal 6 2 2 7 2 2 4" xfId="3948"/>
    <cellStyle name="Normal 6 2 2 7 2 3" xfId="3949"/>
    <cellStyle name="Normal 6 2 2 7 2 4" xfId="3950"/>
    <cellStyle name="Normal 6 2 2 7 2 5" xfId="3951"/>
    <cellStyle name="Normal 6 2 2 7 3" xfId="3952"/>
    <cellStyle name="Normal 6 2 2 7 3 2" xfId="3953"/>
    <cellStyle name="Normal 6 2 2 7 3 3" xfId="3954"/>
    <cellStyle name="Normal 6 2 2 7 3 4" xfId="3955"/>
    <cellStyle name="Normal 6 2 2 7 4" xfId="3956"/>
    <cellStyle name="Normal 6 2 2 7 5" xfId="3957"/>
    <cellStyle name="Normal 6 2 2 7 6" xfId="3958"/>
    <cellStyle name="Normal 6 2 2 8" xfId="3959"/>
    <cellStyle name="Normal 6 2 2 8 2" xfId="3960"/>
    <cellStyle name="Normal 6 2 2 8 2 2" xfId="3961"/>
    <cellStyle name="Normal 6 2 2 8 2 2 2" xfId="3962"/>
    <cellStyle name="Normal 6 2 2 8 2 2 3" xfId="3963"/>
    <cellStyle name="Normal 6 2 2 8 2 2 4" xfId="3964"/>
    <cellStyle name="Normal 6 2 2 8 2 3" xfId="3965"/>
    <cellStyle name="Normal 6 2 2 8 2 4" xfId="3966"/>
    <cellStyle name="Normal 6 2 2 8 2 5" xfId="3967"/>
    <cellStyle name="Normal 6 2 2 8 3" xfId="3968"/>
    <cellStyle name="Normal 6 2 2 8 3 2" xfId="3969"/>
    <cellStyle name="Normal 6 2 2 8 3 3" xfId="3970"/>
    <cellStyle name="Normal 6 2 2 8 3 4" xfId="3971"/>
    <cellStyle name="Normal 6 2 2 8 4" xfId="3972"/>
    <cellStyle name="Normal 6 2 2 8 5" xfId="3973"/>
    <cellStyle name="Normal 6 2 2 8 6" xfId="3974"/>
    <cellStyle name="Normal 6 2 2 9" xfId="3975"/>
    <cellStyle name="Normal 6 2 2 9 2" xfId="3976"/>
    <cellStyle name="Normal 6 2 2 9 2 2" xfId="3977"/>
    <cellStyle name="Normal 6 2 2 9 2 3" xfId="3978"/>
    <cellStyle name="Normal 6 2 2 9 2 4" xfId="3979"/>
    <cellStyle name="Normal 6 2 2 9 3" xfId="3980"/>
    <cellStyle name="Normal 6 2 2 9 4" xfId="3981"/>
    <cellStyle name="Normal 6 2 2 9 5" xfId="3982"/>
    <cellStyle name="Normal 6 2 3" xfId="3983"/>
    <cellStyle name="Normal 6 2 3 10" xfId="3984"/>
    <cellStyle name="Normal 6 2 3 10 2" xfId="3985"/>
    <cellStyle name="Normal 6 2 3 10 3" xfId="3986"/>
    <cellStyle name="Normal 6 2 3 10 4" xfId="3987"/>
    <cellStyle name="Normal 6 2 3 11" xfId="3988"/>
    <cellStyle name="Normal 6 2 3 11 2" xfId="3989"/>
    <cellStyle name="Normal 6 2 3 11 3" xfId="3990"/>
    <cellStyle name="Normal 6 2 3 12" xfId="3991"/>
    <cellStyle name="Normal 6 2 3 12 2" xfId="3992"/>
    <cellStyle name="Normal 6 2 3 13" xfId="3993"/>
    <cellStyle name="Normal 6 2 3 14" xfId="3994"/>
    <cellStyle name="Normal 6 2 3 2" xfId="3995"/>
    <cellStyle name="Normal 6 2 3 2 2" xfId="3996"/>
    <cellStyle name="Normal 6 2 3 2 2 2" xfId="3997"/>
    <cellStyle name="Normal 6 2 3 2 2 2 2" xfId="3998"/>
    <cellStyle name="Normal 6 2 3 2 2 2 2 2" xfId="3999"/>
    <cellStyle name="Normal 6 2 3 2 2 2 2 3" xfId="4000"/>
    <cellStyle name="Normal 6 2 3 2 2 2 2 4" xfId="4001"/>
    <cellStyle name="Normal 6 2 3 2 2 2 3" xfId="4002"/>
    <cellStyle name="Normal 6 2 3 2 2 2 4" xfId="4003"/>
    <cellStyle name="Normal 6 2 3 2 2 2 5" xfId="4004"/>
    <cellStyle name="Normal 6 2 3 2 2 3" xfId="4005"/>
    <cellStyle name="Normal 6 2 3 2 2 3 2" xfId="4006"/>
    <cellStyle name="Normal 6 2 3 2 2 3 3" xfId="4007"/>
    <cellStyle name="Normal 6 2 3 2 2 3 4" xfId="4008"/>
    <cellStyle name="Normal 6 2 3 2 2 4" xfId="4009"/>
    <cellStyle name="Normal 6 2 3 2 2 5" xfId="4010"/>
    <cellStyle name="Normal 6 2 3 2 2 6" xfId="4011"/>
    <cellStyle name="Normal 6 2 3 2 3" xfId="4012"/>
    <cellStyle name="Normal 6 2 3 2 3 2" xfId="4013"/>
    <cellStyle name="Normal 6 2 3 2 3 2 2" xfId="4014"/>
    <cellStyle name="Normal 6 2 3 2 3 2 3" xfId="4015"/>
    <cellStyle name="Normal 6 2 3 2 3 2 4" xfId="4016"/>
    <cellStyle name="Normal 6 2 3 2 3 3" xfId="4017"/>
    <cellStyle name="Normal 6 2 3 2 3 4" xfId="4018"/>
    <cellStyle name="Normal 6 2 3 2 3 5" xfId="4019"/>
    <cellStyle name="Normal 6 2 3 2 4" xfId="4020"/>
    <cellStyle name="Normal 6 2 3 2 4 2" xfId="4021"/>
    <cellStyle name="Normal 6 2 3 2 4 3" xfId="4022"/>
    <cellStyle name="Normal 6 2 3 2 4 4" xfId="4023"/>
    <cellStyle name="Normal 6 2 3 2 5" xfId="4024"/>
    <cellStyle name="Normal 6 2 3 2 5 2" xfId="4025"/>
    <cellStyle name="Normal 6 2 3 2 5 3" xfId="4026"/>
    <cellStyle name="Normal 6 2 3 2 5 4" xfId="4027"/>
    <cellStyle name="Normal 6 2 3 2 6" xfId="4028"/>
    <cellStyle name="Normal 6 2 3 2 6 2" xfId="4029"/>
    <cellStyle name="Normal 6 2 3 2 6 3" xfId="4030"/>
    <cellStyle name="Normal 6 2 3 2 7" xfId="4031"/>
    <cellStyle name="Normal 6 2 3 2 8" xfId="4032"/>
    <cellStyle name="Normal 6 2 3 2 9" xfId="4033"/>
    <cellStyle name="Normal 6 2 3 3" xfId="4034"/>
    <cellStyle name="Normal 6 2 3 3 2" xfId="4035"/>
    <cellStyle name="Normal 6 2 3 3 2 2" xfId="4036"/>
    <cellStyle name="Normal 6 2 3 3 2 2 2" xfId="4037"/>
    <cellStyle name="Normal 6 2 3 3 2 2 2 2" xfId="4038"/>
    <cellStyle name="Normal 6 2 3 3 2 2 2 3" xfId="4039"/>
    <cellStyle name="Normal 6 2 3 3 2 2 2 4" xfId="4040"/>
    <cellStyle name="Normal 6 2 3 3 2 2 3" xfId="4041"/>
    <cellStyle name="Normal 6 2 3 3 2 2 4" xfId="4042"/>
    <cellStyle name="Normal 6 2 3 3 2 2 5" xfId="4043"/>
    <cellStyle name="Normal 6 2 3 3 2 3" xfId="4044"/>
    <cellStyle name="Normal 6 2 3 3 2 3 2" xfId="4045"/>
    <cellStyle name="Normal 6 2 3 3 2 3 3" xfId="4046"/>
    <cellStyle name="Normal 6 2 3 3 2 3 4" xfId="4047"/>
    <cellStyle name="Normal 6 2 3 3 2 4" xfId="4048"/>
    <cellStyle name="Normal 6 2 3 3 2 5" xfId="4049"/>
    <cellStyle name="Normal 6 2 3 3 2 6" xfId="4050"/>
    <cellStyle name="Normal 6 2 3 3 3" xfId="4051"/>
    <cellStyle name="Normal 6 2 3 3 3 2" xfId="4052"/>
    <cellStyle name="Normal 6 2 3 3 3 2 2" xfId="4053"/>
    <cellStyle name="Normal 6 2 3 3 3 2 3" xfId="4054"/>
    <cellStyle name="Normal 6 2 3 3 3 2 4" xfId="4055"/>
    <cellStyle name="Normal 6 2 3 3 3 3" xfId="4056"/>
    <cellStyle name="Normal 6 2 3 3 3 4" xfId="4057"/>
    <cellStyle name="Normal 6 2 3 3 3 5" xfId="4058"/>
    <cellStyle name="Normal 6 2 3 3 4" xfId="4059"/>
    <cellStyle name="Normal 6 2 3 3 4 2" xfId="4060"/>
    <cellStyle name="Normal 6 2 3 3 4 3" xfId="4061"/>
    <cellStyle name="Normal 6 2 3 3 4 4" xfId="4062"/>
    <cellStyle name="Normal 6 2 3 3 5" xfId="4063"/>
    <cellStyle name="Normal 6 2 3 3 5 2" xfId="4064"/>
    <cellStyle name="Normal 6 2 3 3 5 3" xfId="4065"/>
    <cellStyle name="Normal 6 2 3 3 5 4" xfId="4066"/>
    <cellStyle name="Normal 6 2 3 3 6" xfId="4067"/>
    <cellStyle name="Normal 6 2 3 3 6 2" xfId="4068"/>
    <cellStyle name="Normal 6 2 3 3 6 3" xfId="4069"/>
    <cellStyle name="Normal 6 2 3 3 7" xfId="4070"/>
    <cellStyle name="Normal 6 2 3 3 8" xfId="4071"/>
    <cellStyle name="Normal 6 2 3 3 9" xfId="4072"/>
    <cellStyle name="Normal 6 2 3 4" xfId="4073"/>
    <cellStyle name="Normal 6 2 3 4 2" xfId="4074"/>
    <cellStyle name="Normal 6 2 3 4 2 2" xfId="4075"/>
    <cellStyle name="Normal 6 2 3 4 2 2 2" xfId="4076"/>
    <cellStyle name="Normal 6 2 3 4 2 2 3" xfId="4077"/>
    <cellStyle name="Normal 6 2 3 4 2 2 4" xfId="4078"/>
    <cellStyle name="Normal 6 2 3 4 2 3" xfId="4079"/>
    <cellStyle name="Normal 6 2 3 4 2 4" xfId="4080"/>
    <cellStyle name="Normal 6 2 3 4 2 5" xfId="4081"/>
    <cellStyle name="Normal 6 2 3 4 3" xfId="4082"/>
    <cellStyle name="Normal 6 2 3 4 3 2" xfId="4083"/>
    <cellStyle name="Normal 6 2 3 4 3 3" xfId="4084"/>
    <cellStyle name="Normal 6 2 3 4 3 4" xfId="4085"/>
    <cellStyle name="Normal 6 2 3 4 4" xfId="4086"/>
    <cellStyle name="Normal 6 2 3 4 5" xfId="4087"/>
    <cellStyle name="Normal 6 2 3 4 6" xfId="4088"/>
    <cellStyle name="Normal 6 2 3 5" xfId="4089"/>
    <cellStyle name="Normal 6 2 3 5 2" xfId="4090"/>
    <cellStyle name="Normal 6 2 3 5 2 2" xfId="4091"/>
    <cellStyle name="Normal 6 2 3 5 2 2 2" xfId="4092"/>
    <cellStyle name="Normal 6 2 3 5 2 2 3" xfId="4093"/>
    <cellStyle name="Normal 6 2 3 5 2 2 4" xfId="4094"/>
    <cellStyle name="Normal 6 2 3 5 2 3" xfId="4095"/>
    <cellStyle name="Normal 6 2 3 5 2 4" xfId="4096"/>
    <cellStyle name="Normal 6 2 3 5 2 5" xfId="4097"/>
    <cellStyle name="Normal 6 2 3 5 3" xfId="4098"/>
    <cellStyle name="Normal 6 2 3 5 3 2" xfId="4099"/>
    <cellStyle name="Normal 6 2 3 5 3 3" xfId="4100"/>
    <cellStyle name="Normal 6 2 3 5 3 4" xfId="4101"/>
    <cellStyle name="Normal 6 2 3 5 4" xfId="4102"/>
    <cellStyle name="Normal 6 2 3 5 5" xfId="4103"/>
    <cellStyle name="Normal 6 2 3 5 6" xfId="4104"/>
    <cellStyle name="Normal 6 2 3 6" xfId="4105"/>
    <cellStyle name="Normal 6 2 3 6 2" xfId="4106"/>
    <cellStyle name="Normal 6 2 3 6 2 2" xfId="4107"/>
    <cellStyle name="Normal 6 2 3 6 2 2 2" xfId="4108"/>
    <cellStyle name="Normal 6 2 3 6 2 2 3" xfId="4109"/>
    <cellStyle name="Normal 6 2 3 6 2 2 4" xfId="4110"/>
    <cellStyle name="Normal 6 2 3 6 2 3" xfId="4111"/>
    <cellStyle name="Normal 6 2 3 6 2 4" xfId="4112"/>
    <cellStyle name="Normal 6 2 3 6 2 5" xfId="4113"/>
    <cellStyle name="Normal 6 2 3 6 3" xfId="4114"/>
    <cellStyle name="Normal 6 2 3 6 3 2" xfId="4115"/>
    <cellStyle name="Normal 6 2 3 6 3 3" xfId="4116"/>
    <cellStyle name="Normal 6 2 3 6 3 4" xfId="4117"/>
    <cellStyle name="Normal 6 2 3 6 4" xfId="4118"/>
    <cellStyle name="Normal 6 2 3 6 5" xfId="4119"/>
    <cellStyle name="Normal 6 2 3 6 6" xfId="4120"/>
    <cellStyle name="Normal 6 2 3 7" xfId="4121"/>
    <cellStyle name="Normal 6 2 3 7 2" xfId="4122"/>
    <cellStyle name="Normal 6 2 3 7 2 2" xfId="4123"/>
    <cellStyle name="Normal 6 2 3 7 2 3" xfId="4124"/>
    <cellStyle name="Normal 6 2 3 7 2 4" xfId="4125"/>
    <cellStyle name="Normal 6 2 3 7 3" xfId="4126"/>
    <cellStyle name="Normal 6 2 3 7 4" xfId="4127"/>
    <cellStyle name="Normal 6 2 3 7 5" xfId="4128"/>
    <cellStyle name="Normal 6 2 3 8" xfId="4129"/>
    <cellStyle name="Normal 6 2 3 8 2" xfId="4130"/>
    <cellStyle name="Normal 6 2 3 8 3" xfId="4131"/>
    <cellStyle name="Normal 6 2 3 8 4" xfId="4132"/>
    <cellStyle name="Normal 6 2 3 9" xfId="4133"/>
    <cellStyle name="Normal 6 2 3 9 2" xfId="4134"/>
    <cellStyle name="Normal 6 2 3 9 3" xfId="4135"/>
    <cellStyle name="Normal 6 2 3 9 4" xfId="4136"/>
    <cellStyle name="Normal 6 2 4" xfId="4137"/>
    <cellStyle name="Normal 6 2 4 10" xfId="4138"/>
    <cellStyle name="Normal 6 2 4 10 2" xfId="4139"/>
    <cellStyle name="Normal 6 2 4 10 3" xfId="4140"/>
    <cellStyle name="Normal 6 2 4 10 4" xfId="4141"/>
    <cellStyle name="Normal 6 2 4 11" xfId="4142"/>
    <cellStyle name="Normal 6 2 4 11 2" xfId="4143"/>
    <cellStyle name="Normal 6 2 4 11 3" xfId="4144"/>
    <cellStyle name="Normal 6 2 4 12" xfId="4145"/>
    <cellStyle name="Normal 6 2 4 12 2" xfId="4146"/>
    <cellStyle name="Normal 6 2 4 13" xfId="4147"/>
    <cellStyle name="Normal 6 2 4 14" xfId="4148"/>
    <cellStyle name="Normal 6 2 4 2" xfId="4149"/>
    <cellStyle name="Normal 6 2 4 2 2" xfId="4150"/>
    <cellStyle name="Normal 6 2 4 2 2 2" xfId="4151"/>
    <cellStyle name="Normal 6 2 4 2 2 2 2" xfId="4152"/>
    <cellStyle name="Normal 6 2 4 2 2 2 2 2" xfId="4153"/>
    <cellStyle name="Normal 6 2 4 2 2 2 2 3" xfId="4154"/>
    <cellStyle name="Normal 6 2 4 2 2 2 2 4" xfId="4155"/>
    <cellStyle name="Normal 6 2 4 2 2 2 3" xfId="4156"/>
    <cellStyle name="Normal 6 2 4 2 2 2 4" xfId="4157"/>
    <cellStyle name="Normal 6 2 4 2 2 2 5" xfId="4158"/>
    <cellStyle name="Normal 6 2 4 2 2 3" xfId="4159"/>
    <cellStyle name="Normal 6 2 4 2 2 3 2" xfId="4160"/>
    <cellStyle name="Normal 6 2 4 2 2 3 3" xfId="4161"/>
    <cellStyle name="Normal 6 2 4 2 2 3 4" xfId="4162"/>
    <cellStyle name="Normal 6 2 4 2 2 4" xfId="4163"/>
    <cellStyle name="Normal 6 2 4 2 2 5" xfId="4164"/>
    <cellStyle name="Normal 6 2 4 2 2 6" xfId="4165"/>
    <cellStyle name="Normal 6 2 4 2 3" xfId="4166"/>
    <cellStyle name="Normal 6 2 4 2 3 2" xfId="4167"/>
    <cellStyle name="Normal 6 2 4 2 3 2 2" xfId="4168"/>
    <cellStyle name="Normal 6 2 4 2 3 2 3" xfId="4169"/>
    <cellStyle name="Normal 6 2 4 2 3 2 4" xfId="4170"/>
    <cellStyle name="Normal 6 2 4 2 3 3" xfId="4171"/>
    <cellStyle name="Normal 6 2 4 2 3 4" xfId="4172"/>
    <cellStyle name="Normal 6 2 4 2 3 5" xfId="4173"/>
    <cellStyle name="Normal 6 2 4 2 4" xfId="4174"/>
    <cellStyle name="Normal 6 2 4 2 4 2" xfId="4175"/>
    <cellStyle name="Normal 6 2 4 2 4 3" xfId="4176"/>
    <cellStyle name="Normal 6 2 4 2 4 4" xfId="4177"/>
    <cellStyle name="Normal 6 2 4 2 5" xfId="4178"/>
    <cellStyle name="Normal 6 2 4 2 5 2" xfId="4179"/>
    <cellStyle name="Normal 6 2 4 2 5 3" xfId="4180"/>
    <cellStyle name="Normal 6 2 4 2 5 4" xfId="4181"/>
    <cellStyle name="Normal 6 2 4 2 6" xfId="4182"/>
    <cellStyle name="Normal 6 2 4 2 6 2" xfId="4183"/>
    <cellStyle name="Normal 6 2 4 2 6 3" xfId="4184"/>
    <cellStyle name="Normal 6 2 4 2 7" xfId="4185"/>
    <cellStyle name="Normal 6 2 4 2 8" xfId="4186"/>
    <cellStyle name="Normal 6 2 4 2 9" xfId="4187"/>
    <cellStyle name="Normal 6 2 4 3" xfId="4188"/>
    <cellStyle name="Normal 6 2 4 3 2" xfId="4189"/>
    <cellStyle name="Normal 6 2 4 3 2 2" xfId="4190"/>
    <cellStyle name="Normal 6 2 4 3 2 2 2" xfId="4191"/>
    <cellStyle name="Normal 6 2 4 3 2 2 2 2" xfId="4192"/>
    <cellStyle name="Normal 6 2 4 3 2 2 2 3" xfId="4193"/>
    <cellStyle name="Normal 6 2 4 3 2 2 2 4" xfId="4194"/>
    <cellStyle name="Normal 6 2 4 3 2 2 3" xfId="4195"/>
    <cellStyle name="Normal 6 2 4 3 2 2 4" xfId="4196"/>
    <cellStyle name="Normal 6 2 4 3 2 2 5" xfId="4197"/>
    <cellStyle name="Normal 6 2 4 3 2 3" xfId="4198"/>
    <cellStyle name="Normal 6 2 4 3 2 3 2" xfId="4199"/>
    <cellStyle name="Normal 6 2 4 3 2 3 3" xfId="4200"/>
    <cellStyle name="Normal 6 2 4 3 2 3 4" xfId="4201"/>
    <cellStyle name="Normal 6 2 4 3 2 4" xfId="4202"/>
    <cellStyle name="Normal 6 2 4 3 2 5" xfId="4203"/>
    <cellStyle name="Normal 6 2 4 3 2 6" xfId="4204"/>
    <cellStyle name="Normal 6 2 4 3 3" xfId="4205"/>
    <cellStyle name="Normal 6 2 4 3 3 2" xfId="4206"/>
    <cellStyle name="Normal 6 2 4 3 3 2 2" xfId="4207"/>
    <cellStyle name="Normal 6 2 4 3 3 2 3" xfId="4208"/>
    <cellStyle name="Normal 6 2 4 3 3 2 4" xfId="4209"/>
    <cellStyle name="Normal 6 2 4 3 3 3" xfId="4210"/>
    <cellStyle name="Normal 6 2 4 3 3 4" xfId="4211"/>
    <cellStyle name="Normal 6 2 4 3 3 5" xfId="4212"/>
    <cellStyle name="Normal 6 2 4 3 4" xfId="4213"/>
    <cellStyle name="Normal 6 2 4 3 4 2" xfId="4214"/>
    <cellStyle name="Normal 6 2 4 3 4 3" xfId="4215"/>
    <cellStyle name="Normal 6 2 4 3 4 4" xfId="4216"/>
    <cellStyle name="Normal 6 2 4 3 5" xfId="4217"/>
    <cellStyle name="Normal 6 2 4 3 5 2" xfId="4218"/>
    <cellStyle name="Normal 6 2 4 3 5 3" xfId="4219"/>
    <cellStyle name="Normal 6 2 4 3 5 4" xfId="4220"/>
    <cellStyle name="Normal 6 2 4 3 6" xfId="4221"/>
    <cellStyle name="Normal 6 2 4 3 6 2" xfId="4222"/>
    <cellStyle name="Normal 6 2 4 3 6 3" xfId="4223"/>
    <cellStyle name="Normal 6 2 4 3 7" xfId="4224"/>
    <cellStyle name="Normal 6 2 4 3 8" xfId="4225"/>
    <cellStyle name="Normal 6 2 4 3 9" xfId="4226"/>
    <cellStyle name="Normal 6 2 4 4" xfId="4227"/>
    <cellStyle name="Normal 6 2 4 4 2" xfId="4228"/>
    <cellStyle name="Normal 6 2 4 4 2 2" xfId="4229"/>
    <cellStyle name="Normal 6 2 4 4 2 2 2" xfId="4230"/>
    <cellStyle name="Normal 6 2 4 4 2 2 3" xfId="4231"/>
    <cellStyle name="Normal 6 2 4 4 2 2 4" xfId="4232"/>
    <cellStyle name="Normal 6 2 4 4 2 3" xfId="4233"/>
    <cellStyle name="Normal 6 2 4 4 2 4" xfId="4234"/>
    <cellStyle name="Normal 6 2 4 4 2 5" xfId="4235"/>
    <cellStyle name="Normal 6 2 4 4 3" xfId="4236"/>
    <cellStyle name="Normal 6 2 4 4 3 2" xfId="4237"/>
    <cellStyle name="Normal 6 2 4 4 3 3" xfId="4238"/>
    <cellStyle name="Normal 6 2 4 4 3 4" xfId="4239"/>
    <cellStyle name="Normal 6 2 4 4 4" xfId="4240"/>
    <cellStyle name="Normal 6 2 4 4 5" xfId="4241"/>
    <cellStyle name="Normal 6 2 4 4 6" xfId="4242"/>
    <cellStyle name="Normal 6 2 4 5" xfId="4243"/>
    <cellStyle name="Normal 6 2 4 5 2" xfId="4244"/>
    <cellStyle name="Normal 6 2 4 5 2 2" xfId="4245"/>
    <cellStyle name="Normal 6 2 4 5 2 2 2" xfId="4246"/>
    <cellStyle name="Normal 6 2 4 5 2 2 3" xfId="4247"/>
    <cellStyle name="Normal 6 2 4 5 2 2 4" xfId="4248"/>
    <cellStyle name="Normal 6 2 4 5 2 3" xfId="4249"/>
    <cellStyle name="Normal 6 2 4 5 2 4" xfId="4250"/>
    <cellStyle name="Normal 6 2 4 5 2 5" xfId="4251"/>
    <cellStyle name="Normal 6 2 4 5 3" xfId="4252"/>
    <cellStyle name="Normal 6 2 4 5 3 2" xfId="4253"/>
    <cellStyle name="Normal 6 2 4 5 3 3" xfId="4254"/>
    <cellStyle name="Normal 6 2 4 5 3 4" xfId="4255"/>
    <cellStyle name="Normal 6 2 4 5 4" xfId="4256"/>
    <cellStyle name="Normal 6 2 4 5 5" xfId="4257"/>
    <cellStyle name="Normal 6 2 4 5 6" xfId="4258"/>
    <cellStyle name="Normal 6 2 4 6" xfId="4259"/>
    <cellStyle name="Normal 6 2 4 6 2" xfId="4260"/>
    <cellStyle name="Normal 6 2 4 6 2 2" xfId="4261"/>
    <cellStyle name="Normal 6 2 4 6 2 2 2" xfId="4262"/>
    <cellStyle name="Normal 6 2 4 6 2 2 3" xfId="4263"/>
    <cellStyle name="Normal 6 2 4 6 2 2 4" xfId="4264"/>
    <cellStyle name="Normal 6 2 4 6 2 3" xfId="4265"/>
    <cellStyle name="Normal 6 2 4 6 2 4" xfId="4266"/>
    <cellStyle name="Normal 6 2 4 6 2 5" xfId="4267"/>
    <cellStyle name="Normal 6 2 4 6 3" xfId="4268"/>
    <cellStyle name="Normal 6 2 4 6 3 2" xfId="4269"/>
    <cellStyle name="Normal 6 2 4 6 3 3" xfId="4270"/>
    <cellStyle name="Normal 6 2 4 6 3 4" xfId="4271"/>
    <cellStyle name="Normal 6 2 4 6 4" xfId="4272"/>
    <cellStyle name="Normal 6 2 4 6 5" xfId="4273"/>
    <cellStyle name="Normal 6 2 4 6 6" xfId="4274"/>
    <cellStyle name="Normal 6 2 4 7" xfId="4275"/>
    <cellStyle name="Normal 6 2 4 7 2" xfId="4276"/>
    <cellStyle name="Normal 6 2 4 7 2 2" xfId="4277"/>
    <cellStyle name="Normal 6 2 4 7 2 3" xfId="4278"/>
    <cellStyle name="Normal 6 2 4 7 2 4" xfId="4279"/>
    <cellStyle name="Normal 6 2 4 7 3" xfId="4280"/>
    <cellStyle name="Normal 6 2 4 7 4" xfId="4281"/>
    <cellStyle name="Normal 6 2 4 7 5" xfId="4282"/>
    <cellStyle name="Normal 6 2 4 8" xfId="4283"/>
    <cellStyle name="Normal 6 2 4 8 2" xfId="4284"/>
    <cellStyle name="Normal 6 2 4 8 3" xfId="4285"/>
    <cellStyle name="Normal 6 2 4 8 4" xfId="4286"/>
    <cellStyle name="Normal 6 2 4 9" xfId="4287"/>
    <cellStyle name="Normal 6 2 4 9 2" xfId="4288"/>
    <cellStyle name="Normal 6 2 4 9 3" xfId="4289"/>
    <cellStyle name="Normal 6 2 4 9 4" xfId="4290"/>
    <cellStyle name="Normal 6 2 5" xfId="4291"/>
    <cellStyle name="Normal 6 2 5 2" xfId="4292"/>
    <cellStyle name="Normal 6 2 5 2 2" xfId="4293"/>
    <cellStyle name="Normal 6 2 5 2 2 2" xfId="4294"/>
    <cellStyle name="Normal 6 2 5 2 2 2 2" xfId="4295"/>
    <cellStyle name="Normal 6 2 5 2 2 2 3" xfId="4296"/>
    <cellStyle name="Normal 6 2 5 2 2 2 4" xfId="4297"/>
    <cellStyle name="Normal 6 2 5 2 2 3" xfId="4298"/>
    <cellStyle name="Normal 6 2 5 2 2 4" xfId="4299"/>
    <cellStyle name="Normal 6 2 5 2 2 5" xfId="4300"/>
    <cellStyle name="Normal 6 2 5 2 3" xfId="4301"/>
    <cellStyle name="Normal 6 2 5 2 3 2" xfId="4302"/>
    <cellStyle name="Normal 6 2 5 2 3 3" xfId="4303"/>
    <cellStyle name="Normal 6 2 5 2 3 4" xfId="4304"/>
    <cellStyle name="Normal 6 2 5 2 4" xfId="4305"/>
    <cellStyle name="Normal 6 2 5 2 5" xfId="4306"/>
    <cellStyle name="Normal 6 2 5 2 6" xfId="4307"/>
    <cellStyle name="Normal 6 2 5 3" xfId="4308"/>
    <cellStyle name="Normal 6 2 5 3 2" xfId="4309"/>
    <cellStyle name="Normal 6 2 5 3 2 2" xfId="4310"/>
    <cellStyle name="Normal 6 2 5 3 2 3" xfId="4311"/>
    <cellStyle name="Normal 6 2 5 3 2 4" xfId="4312"/>
    <cellStyle name="Normal 6 2 5 3 3" xfId="4313"/>
    <cellStyle name="Normal 6 2 5 3 4" xfId="4314"/>
    <cellStyle name="Normal 6 2 5 3 5" xfId="4315"/>
    <cellStyle name="Normal 6 2 5 4" xfId="4316"/>
    <cellStyle name="Normal 6 2 5 4 2" xfId="4317"/>
    <cellStyle name="Normal 6 2 5 4 3" xfId="4318"/>
    <cellStyle name="Normal 6 2 5 4 4" xfId="4319"/>
    <cellStyle name="Normal 6 2 5 5" xfId="4320"/>
    <cellStyle name="Normal 6 2 5 5 2" xfId="4321"/>
    <cellStyle name="Normal 6 2 5 5 3" xfId="4322"/>
    <cellStyle name="Normal 6 2 5 5 4" xfId="4323"/>
    <cellStyle name="Normal 6 2 5 6" xfId="4324"/>
    <cellStyle name="Normal 6 2 5 6 2" xfId="4325"/>
    <cellStyle name="Normal 6 2 5 6 3" xfId="4326"/>
    <cellStyle name="Normal 6 2 5 7" xfId="4327"/>
    <cellStyle name="Normal 6 2 5 8" xfId="4328"/>
    <cellStyle name="Normal 6 2 5 9" xfId="4329"/>
    <cellStyle name="Normal 6 2 6" xfId="4330"/>
    <cellStyle name="Normal 6 2 6 2" xfId="4331"/>
    <cellStyle name="Normal 6 2 6 2 2" xfId="4332"/>
    <cellStyle name="Normal 6 2 6 2 2 2" xfId="4333"/>
    <cellStyle name="Normal 6 2 6 2 2 2 2" xfId="4334"/>
    <cellStyle name="Normal 6 2 6 2 2 2 3" xfId="4335"/>
    <cellStyle name="Normal 6 2 6 2 2 2 4" xfId="4336"/>
    <cellStyle name="Normal 6 2 6 2 2 3" xfId="4337"/>
    <cellStyle name="Normal 6 2 6 2 2 4" xfId="4338"/>
    <cellStyle name="Normal 6 2 6 2 2 5" xfId="4339"/>
    <cellStyle name="Normal 6 2 6 2 3" xfId="4340"/>
    <cellStyle name="Normal 6 2 6 2 3 2" xfId="4341"/>
    <cellStyle name="Normal 6 2 6 2 3 3" xfId="4342"/>
    <cellStyle name="Normal 6 2 6 2 3 4" xfId="4343"/>
    <cellStyle name="Normal 6 2 6 2 4" xfId="4344"/>
    <cellStyle name="Normal 6 2 6 2 5" xfId="4345"/>
    <cellStyle name="Normal 6 2 6 2 6" xfId="4346"/>
    <cellStyle name="Normal 6 2 6 3" xfId="4347"/>
    <cellStyle name="Normal 6 2 6 3 2" xfId="4348"/>
    <cellStyle name="Normal 6 2 6 3 2 2" xfId="4349"/>
    <cellStyle name="Normal 6 2 6 3 2 3" xfId="4350"/>
    <cellStyle name="Normal 6 2 6 3 2 4" xfId="4351"/>
    <cellStyle name="Normal 6 2 6 3 3" xfId="4352"/>
    <cellStyle name="Normal 6 2 6 3 4" xfId="4353"/>
    <cellStyle name="Normal 6 2 6 3 5" xfId="4354"/>
    <cellStyle name="Normal 6 2 6 4" xfId="4355"/>
    <cellStyle name="Normal 6 2 6 4 2" xfId="4356"/>
    <cellStyle name="Normal 6 2 6 4 3" xfId="4357"/>
    <cellStyle name="Normal 6 2 6 4 4" xfId="4358"/>
    <cellStyle name="Normal 6 2 6 5" xfId="4359"/>
    <cellStyle name="Normal 6 2 6 5 2" xfId="4360"/>
    <cellStyle name="Normal 6 2 6 5 3" xfId="4361"/>
    <cellStyle name="Normal 6 2 6 5 4" xfId="4362"/>
    <cellStyle name="Normal 6 2 6 6" xfId="4363"/>
    <cellStyle name="Normal 6 2 6 6 2" xfId="4364"/>
    <cellStyle name="Normal 6 2 6 6 3" xfId="4365"/>
    <cellStyle name="Normal 6 2 6 7" xfId="4366"/>
    <cellStyle name="Normal 6 2 6 8" xfId="4367"/>
    <cellStyle name="Normal 6 2 6 9" xfId="4368"/>
    <cellStyle name="Normal 6 2 7" xfId="4369"/>
    <cellStyle name="Normal 6 2 7 2" xfId="4370"/>
    <cellStyle name="Normal 6 2 7 2 2" xfId="4371"/>
    <cellStyle name="Normal 6 2 7 2 2 2" xfId="4372"/>
    <cellStyle name="Normal 6 2 7 2 2 3" xfId="4373"/>
    <cellStyle name="Normal 6 2 7 2 2 4" xfId="4374"/>
    <cellStyle name="Normal 6 2 7 2 3" xfId="4375"/>
    <cellStyle name="Normal 6 2 7 2 4" xfId="4376"/>
    <cellStyle name="Normal 6 2 7 2 5" xfId="4377"/>
    <cellStyle name="Normal 6 2 7 3" xfId="4378"/>
    <cellStyle name="Normal 6 2 7 3 2" xfId="4379"/>
    <cellStyle name="Normal 6 2 7 3 3" xfId="4380"/>
    <cellStyle name="Normal 6 2 7 3 4" xfId="4381"/>
    <cellStyle name="Normal 6 2 7 4" xfId="4382"/>
    <cellStyle name="Normal 6 2 7 5" xfId="4383"/>
    <cellStyle name="Normal 6 2 7 6" xfId="4384"/>
    <cellStyle name="Normal 6 2 8" xfId="4385"/>
    <cellStyle name="Normal 6 2 8 2" xfId="4386"/>
    <cellStyle name="Normal 6 2 8 2 2" xfId="4387"/>
    <cellStyle name="Normal 6 2 8 2 2 2" xfId="4388"/>
    <cellStyle name="Normal 6 2 8 2 2 3" xfId="4389"/>
    <cellStyle name="Normal 6 2 8 2 2 4" xfId="4390"/>
    <cellStyle name="Normal 6 2 8 2 3" xfId="4391"/>
    <cellStyle name="Normal 6 2 8 2 4" xfId="4392"/>
    <cellStyle name="Normal 6 2 8 2 5" xfId="4393"/>
    <cellStyle name="Normal 6 2 8 3" xfId="4394"/>
    <cellStyle name="Normal 6 2 8 3 2" xfId="4395"/>
    <cellStyle name="Normal 6 2 8 3 3" xfId="4396"/>
    <cellStyle name="Normal 6 2 8 3 4" xfId="4397"/>
    <cellStyle name="Normal 6 2 8 4" xfId="4398"/>
    <cellStyle name="Normal 6 2 8 5" xfId="4399"/>
    <cellStyle name="Normal 6 2 8 6" xfId="4400"/>
    <cellStyle name="Normal 6 2 9" xfId="4401"/>
    <cellStyle name="Normal 6 2 9 2" xfId="4402"/>
    <cellStyle name="Normal 6 2 9 2 2" xfId="4403"/>
    <cellStyle name="Normal 6 2 9 2 2 2" xfId="4404"/>
    <cellStyle name="Normal 6 2 9 2 2 3" xfId="4405"/>
    <cellStyle name="Normal 6 2 9 2 2 4" xfId="4406"/>
    <cellStyle name="Normal 6 2 9 2 3" xfId="4407"/>
    <cellStyle name="Normal 6 2 9 2 4" xfId="4408"/>
    <cellStyle name="Normal 6 2 9 2 5" xfId="4409"/>
    <cellStyle name="Normal 6 2 9 3" xfId="4410"/>
    <cellStyle name="Normal 6 2 9 3 2" xfId="4411"/>
    <cellStyle name="Normal 6 2 9 3 3" xfId="4412"/>
    <cellStyle name="Normal 6 2 9 3 4" xfId="4413"/>
    <cellStyle name="Normal 6 2 9 4" xfId="4414"/>
    <cellStyle name="Normal 6 2 9 5" xfId="4415"/>
    <cellStyle name="Normal 6 2 9 6" xfId="4416"/>
    <cellStyle name="Normal 6 3" xfId="4417"/>
    <cellStyle name="Normal 6 3 10" xfId="4418"/>
    <cellStyle name="Normal 6 3 10 2" xfId="4419"/>
    <cellStyle name="Normal 6 3 10 3" xfId="4420"/>
    <cellStyle name="Normal 6 3 10 4" xfId="4421"/>
    <cellStyle name="Normal 6 3 11" xfId="4422"/>
    <cellStyle name="Normal 6 3 11 2" xfId="4423"/>
    <cellStyle name="Normal 6 3 11 3" xfId="4424"/>
    <cellStyle name="Normal 6 3 11 4" xfId="4425"/>
    <cellStyle name="Normal 6 3 12" xfId="4426"/>
    <cellStyle name="Normal 6 3 12 2" xfId="4427"/>
    <cellStyle name="Normal 6 3 12 3" xfId="4428"/>
    <cellStyle name="Normal 6 3 12 4" xfId="4429"/>
    <cellStyle name="Normal 6 3 13" xfId="4430"/>
    <cellStyle name="Normal 6 3 13 2" xfId="4431"/>
    <cellStyle name="Normal 6 3 13 3" xfId="4432"/>
    <cellStyle name="Normal 6 3 14" xfId="4433"/>
    <cellStyle name="Normal 6 3 14 2" xfId="4434"/>
    <cellStyle name="Normal 6 3 15" xfId="4435"/>
    <cellStyle name="Normal 6 3 16" xfId="4436"/>
    <cellStyle name="Normal 6 3 2" xfId="4437"/>
    <cellStyle name="Normal 6 3 2 10" xfId="4438"/>
    <cellStyle name="Normal 6 3 2 10 2" xfId="4439"/>
    <cellStyle name="Normal 6 3 2 10 3" xfId="4440"/>
    <cellStyle name="Normal 6 3 2 10 4" xfId="4441"/>
    <cellStyle name="Normal 6 3 2 11" xfId="4442"/>
    <cellStyle name="Normal 6 3 2 11 2" xfId="4443"/>
    <cellStyle name="Normal 6 3 2 11 3" xfId="4444"/>
    <cellStyle name="Normal 6 3 2 12" xfId="4445"/>
    <cellStyle name="Normal 6 3 2 12 2" xfId="4446"/>
    <cellStyle name="Normal 6 3 2 13" xfId="4447"/>
    <cellStyle name="Normal 6 3 2 14" xfId="4448"/>
    <cellStyle name="Normal 6 3 2 2" xfId="4449"/>
    <cellStyle name="Normal 6 3 2 2 2" xfId="4450"/>
    <cellStyle name="Normal 6 3 2 2 2 2" xfId="4451"/>
    <cellStyle name="Normal 6 3 2 2 2 2 2" xfId="4452"/>
    <cellStyle name="Normal 6 3 2 2 2 2 2 2" xfId="4453"/>
    <cellStyle name="Normal 6 3 2 2 2 2 2 3" xfId="4454"/>
    <cellStyle name="Normal 6 3 2 2 2 2 2 4" xfId="4455"/>
    <cellStyle name="Normal 6 3 2 2 2 2 3" xfId="4456"/>
    <cellStyle name="Normal 6 3 2 2 2 2 4" xfId="4457"/>
    <cellStyle name="Normal 6 3 2 2 2 2 5" xfId="4458"/>
    <cellStyle name="Normal 6 3 2 2 2 3" xfId="4459"/>
    <cellStyle name="Normal 6 3 2 2 2 3 2" xfId="4460"/>
    <cellStyle name="Normal 6 3 2 2 2 3 3" xfId="4461"/>
    <cellStyle name="Normal 6 3 2 2 2 3 4" xfId="4462"/>
    <cellStyle name="Normal 6 3 2 2 2 4" xfId="4463"/>
    <cellStyle name="Normal 6 3 2 2 2 5" xfId="4464"/>
    <cellStyle name="Normal 6 3 2 2 2 6" xfId="4465"/>
    <cellStyle name="Normal 6 3 2 2 3" xfId="4466"/>
    <cellStyle name="Normal 6 3 2 2 3 2" xfId="4467"/>
    <cellStyle name="Normal 6 3 2 2 3 2 2" xfId="4468"/>
    <cellStyle name="Normal 6 3 2 2 3 2 3" xfId="4469"/>
    <cellStyle name="Normal 6 3 2 2 3 2 4" xfId="4470"/>
    <cellStyle name="Normal 6 3 2 2 3 3" xfId="4471"/>
    <cellStyle name="Normal 6 3 2 2 3 4" xfId="4472"/>
    <cellStyle name="Normal 6 3 2 2 3 5" xfId="4473"/>
    <cellStyle name="Normal 6 3 2 2 4" xfId="4474"/>
    <cellStyle name="Normal 6 3 2 2 4 2" xfId="4475"/>
    <cellStyle name="Normal 6 3 2 2 4 3" xfId="4476"/>
    <cellStyle name="Normal 6 3 2 2 4 4" xfId="4477"/>
    <cellStyle name="Normal 6 3 2 2 5" xfId="4478"/>
    <cellStyle name="Normal 6 3 2 2 5 2" xfId="4479"/>
    <cellStyle name="Normal 6 3 2 2 5 3" xfId="4480"/>
    <cellStyle name="Normal 6 3 2 2 5 4" xfId="4481"/>
    <cellStyle name="Normal 6 3 2 2 6" xfId="4482"/>
    <cellStyle name="Normal 6 3 2 2 6 2" xfId="4483"/>
    <cellStyle name="Normal 6 3 2 2 6 3" xfId="4484"/>
    <cellStyle name="Normal 6 3 2 2 7" xfId="4485"/>
    <cellStyle name="Normal 6 3 2 2 8" xfId="4486"/>
    <cellStyle name="Normal 6 3 2 2 9" xfId="4487"/>
    <cellStyle name="Normal 6 3 2 3" xfId="4488"/>
    <cellStyle name="Normal 6 3 2 3 2" xfId="4489"/>
    <cellStyle name="Normal 6 3 2 3 2 2" xfId="4490"/>
    <cellStyle name="Normal 6 3 2 3 2 2 2" xfId="4491"/>
    <cellStyle name="Normal 6 3 2 3 2 2 2 2" xfId="4492"/>
    <cellStyle name="Normal 6 3 2 3 2 2 2 3" xfId="4493"/>
    <cellStyle name="Normal 6 3 2 3 2 2 2 4" xfId="4494"/>
    <cellStyle name="Normal 6 3 2 3 2 2 3" xfId="4495"/>
    <cellStyle name="Normal 6 3 2 3 2 2 4" xfId="4496"/>
    <cellStyle name="Normal 6 3 2 3 2 2 5" xfId="4497"/>
    <cellStyle name="Normal 6 3 2 3 2 3" xfId="4498"/>
    <cellStyle name="Normal 6 3 2 3 2 3 2" xfId="4499"/>
    <cellStyle name="Normal 6 3 2 3 2 3 3" xfId="4500"/>
    <cellStyle name="Normal 6 3 2 3 2 3 4" xfId="4501"/>
    <cellStyle name="Normal 6 3 2 3 2 4" xfId="4502"/>
    <cellStyle name="Normal 6 3 2 3 2 5" xfId="4503"/>
    <cellStyle name="Normal 6 3 2 3 2 6" xfId="4504"/>
    <cellStyle name="Normal 6 3 2 3 3" xfId="4505"/>
    <cellStyle name="Normal 6 3 2 3 3 2" xfId="4506"/>
    <cellStyle name="Normal 6 3 2 3 3 2 2" xfId="4507"/>
    <cellStyle name="Normal 6 3 2 3 3 2 3" xfId="4508"/>
    <cellStyle name="Normal 6 3 2 3 3 2 4" xfId="4509"/>
    <cellStyle name="Normal 6 3 2 3 3 3" xfId="4510"/>
    <cellStyle name="Normal 6 3 2 3 3 4" xfId="4511"/>
    <cellStyle name="Normal 6 3 2 3 3 5" xfId="4512"/>
    <cellStyle name="Normal 6 3 2 3 4" xfId="4513"/>
    <cellStyle name="Normal 6 3 2 3 4 2" xfId="4514"/>
    <cellStyle name="Normal 6 3 2 3 4 3" xfId="4515"/>
    <cellStyle name="Normal 6 3 2 3 4 4" xfId="4516"/>
    <cellStyle name="Normal 6 3 2 3 5" xfId="4517"/>
    <cellStyle name="Normal 6 3 2 3 5 2" xfId="4518"/>
    <cellStyle name="Normal 6 3 2 3 5 3" xfId="4519"/>
    <cellStyle name="Normal 6 3 2 3 5 4" xfId="4520"/>
    <cellStyle name="Normal 6 3 2 3 6" xfId="4521"/>
    <cellStyle name="Normal 6 3 2 3 6 2" xfId="4522"/>
    <cellStyle name="Normal 6 3 2 3 6 3" xfId="4523"/>
    <cellStyle name="Normal 6 3 2 3 7" xfId="4524"/>
    <cellStyle name="Normal 6 3 2 3 8" xfId="4525"/>
    <cellStyle name="Normal 6 3 2 3 9" xfId="4526"/>
    <cellStyle name="Normal 6 3 2 4" xfId="4527"/>
    <cellStyle name="Normal 6 3 2 4 2" xfId="4528"/>
    <cellStyle name="Normal 6 3 2 4 2 2" xfId="4529"/>
    <cellStyle name="Normal 6 3 2 4 2 2 2" xfId="4530"/>
    <cellStyle name="Normal 6 3 2 4 2 2 3" xfId="4531"/>
    <cellStyle name="Normal 6 3 2 4 2 2 4" xfId="4532"/>
    <cellStyle name="Normal 6 3 2 4 2 3" xfId="4533"/>
    <cellStyle name="Normal 6 3 2 4 2 4" xfId="4534"/>
    <cellStyle name="Normal 6 3 2 4 2 5" xfId="4535"/>
    <cellStyle name="Normal 6 3 2 4 3" xfId="4536"/>
    <cellStyle name="Normal 6 3 2 4 3 2" xfId="4537"/>
    <cellStyle name="Normal 6 3 2 4 3 3" xfId="4538"/>
    <cellStyle name="Normal 6 3 2 4 3 4" xfId="4539"/>
    <cellStyle name="Normal 6 3 2 4 4" xfId="4540"/>
    <cellStyle name="Normal 6 3 2 4 5" xfId="4541"/>
    <cellStyle name="Normal 6 3 2 4 6" xfId="4542"/>
    <cellStyle name="Normal 6 3 2 5" xfId="4543"/>
    <cellStyle name="Normal 6 3 2 5 2" xfId="4544"/>
    <cellStyle name="Normal 6 3 2 5 2 2" xfId="4545"/>
    <cellStyle name="Normal 6 3 2 5 2 2 2" xfId="4546"/>
    <cellStyle name="Normal 6 3 2 5 2 2 3" xfId="4547"/>
    <cellStyle name="Normal 6 3 2 5 2 2 4" xfId="4548"/>
    <cellStyle name="Normal 6 3 2 5 2 3" xfId="4549"/>
    <cellStyle name="Normal 6 3 2 5 2 4" xfId="4550"/>
    <cellStyle name="Normal 6 3 2 5 2 5" xfId="4551"/>
    <cellStyle name="Normal 6 3 2 5 3" xfId="4552"/>
    <cellStyle name="Normal 6 3 2 5 3 2" xfId="4553"/>
    <cellStyle name="Normal 6 3 2 5 3 3" xfId="4554"/>
    <cellStyle name="Normal 6 3 2 5 3 4" xfId="4555"/>
    <cellStyle name="Normal 6 3 2 5 4" xfId="4556"/>
    <cellStyle name="Normal 6 3 2 5 5" xfId="4557"/>
    <cellStyle name="Normal 6 3 2 5 6" xfId="4558"/>
    <cellStyle name="Normal 6 3 2 6" xfId="4559"/>
    <cellStyle name="Normal 6 3 2 6 2" xfId="4560"/>
    <cellStyle name="Normal 6 3 2 6 2 2" xfId="4561"/>
    <cellStyle name="Normal 6 3 2 6 2 2 2" xfId="4562"/>
    <cellStyle name="Normal 6 3 2 6 2 2 3" xfId="4563"/>
    <cellStyle name="Normal 6 3 2 6 2 2 4" xfId="4564"/>
    <cellStyle name="Normal 6 3 2 6 2 3" xfId="4565"/>
    <cellStyle name="Normal 6 3 2 6 2 4" xfId="4566"/>
    <cellStyle name="Normal 6 3 2 6 2 5" xfId="4567"/>
    <cellStyle name="Normal 6 3 2 6 3" xfId="4568"/>
    <cellStyle name="Normal 6 3 2 6 3 2" xfId="4569"/>
    <cellStyle name="Normal 6 3 2 6 3 3" xfId="4570"/>
    <cellStyle name="Normal 6 3 2 6 3 4" xfId="4571"/>
    <cellStyle name="Normal 6 3 2 6 4" xfId="4572"/>
    <cellStyle name="Normal 6 3 2 6 5" xfId="4573"/>
    <cellStyle name="Normal 6 3 2 6 6" xfId="4574"/>
    <cellStyle name="Normal 6 3 2 7" xfId="4575"/>
    <cellStyle name="Normal 6 3 2 7 2" xfId="4576"/>
    <cellStyle name="Normal 6 3 2 7 2 2" xfId="4577"/>
    <cellStyle name="Normal 6 3 2 7 2 3" xfId="4578"/>
    <cellStyle name="Normal 6 3 2 7 2 4" xfId="4579"/>
    <cellStyle name="Normal 6 3 2 7 3" xfId="4580"/>
    <cellStyle name="Normal 6 3 2 7 4" xfId="4581"/>
    <cellStyle name="Normal 6 3 2 7 5" xfId="4582"/>
    <cellStyle name="Normal 6 3 2 8" xfId="4583"/>
    <cellStyle name="Normal 6 3 2 8 2" xfId="4584"/>
    <cellStyle name="Normal 6 3 2 8 3" xfId="4585"/>
    <cellStyle name="Normal 6 3 2 8 4" xfId="4586"/>
    <cellStyle name="Normal 6 3 2 9" xfId="4587"/>
    <cellStyle name="Normal 6 3 2 9 2" xfId="4588"/>
    <cellStyle name="Normal 6 3 2 9 3" xfId="4589"/>
    <cellStyle name="Normal 6 3 2 9 4" xfId="4590"/>
    <cellStyle name="Normal 6 3 3" xfId="4591"/>
    <cellStyle name="Normal 6 3 3 10" xfId="4592"/>
    <cellStyle name="Normal 6 3 3 10 2" xfId="4593"/>
    <cellStyle name="Normal 6 3 3 10 3" xfId="4594"/>
    <cellStyle name="Normal 6 3 3 10 4" xfId="4595"/>
    <cellStyle name="Normal 6 3 3 11" xfId="4596"/>
    <cellStyle name="Normal 6 3 3 11 2" xfId="4597"/>
    <cellStyle name="Normal 6 3 3 11 3" xfId="4598"/>
    <cellStyle name="Normal 6 3 3 12" xfId="4599"/>
    <cellStyle name="Normal 6 3 3 12 2" xfId="4600"/>
    <cellStyle name="Normal 6 3 3 13" xfId="4601"/>
    <cellStyle name="Normal 6 3 3 14" xfId="4602"/>
    <cellStyle name="Normal 6 3 3 2" xfId="4603"/>
    <cellStyle name="Normal 6 3 3 2 2" xfId="4604"/>
    <cellStyle name="Normal 6 3 3 2 2 2" xfId="4605"/>
    <cellStyle name="Normal 6 3 3 2 2 2 2" xfId="4606"/>
    <cellStyle name="Normal 6 3 3 2 2 2 2 2" xfId="4607"/>
    <cellStyle name="Normal 6 3 3 2 2 2 2 3" xfId="4608"/>
    <cellStyle name="Normal 6 3 3 2 2 2 2 4" xfId="4609"/>
    <cellStyle name="Normal 6 3 3 2 2 2 3" xfId="4610"/>
    <cellStyle name="Normal 6 3 3 2 2 2 4" xfId="4611"/>
    <cellStyle name="Normal 6 3 3 2 2 2 5" xfId="4612"/>
    <cellStyle name="Normal 6 3 3 2 2 3" xfId="4613"/>
    <cellStyle name="Normal 6 3 3 2 2 3 2" xfId="4614"/>
    <cellStyle name="Normal 6 3 3 2 2 3 3" xfId="4615"/>
    <cellStyle name="Normal 6 3 3 2 2 3 4" xfId="4616"/>
    <cellStyle name="Normal 6 3 3 2 2 4" xfId="4617"/>
    <cellStyle name="Normal 6 3 3 2 2 5" xfId="4618"/>
    <cellStyle name="Normal 6 3 3 2 2 6" xfId="4619"/>
    <cellStyle name="Normal 6 3 3 2 3" xfId="4620"/>
    <cellStyle name="Normal 6 3 3 2 3 2" xfId="4621"/>
    <cellStyle name="Normal 6 3 3 2 3 2 2" xfId="4622"/>
    <cellStyle name="Normal 6 3 3 2 3 2 3" xfId="4623"/>
    <cellStyle name="Normal 6 3 3 2 3 2 4" xfId="4624"/>
    <cellStyle name="Normal 6 3 3 2 3 3" xfId="4625"/>
    <cellStyle name="Normal 6 3 3 2 3 4" xfId="4626"/>
    <cellStyle name="Normal 6 3 3 2 3 5" xfId="4627"/>
    <cellStyle name="Normal 6 3 3 2 4" xfId="4628"/>
    <cellStyle name="Normal 6 3 3 2 4 2" xfId="4629"/>
    <cellStyle name="Normal 6 3 3 2 4 3" xfId="4630"/>
    <cellStyle name="Normal 6 3 3 2 4 4" xfId="4631"/>
    <cellStyle name="Normal 6 3 3 2 5" xfId="4632"/>
    <cellStyle name="Normal 6 3 3 2 5 2" xfId="4633"/>
    <cellStyle name="Normal 6 3 3 2 5 3" xfId="4634"/>
    <cellStyle name="Normal 6 3 3 2 5 4" xfId="4635"/>
    <cellStyle name="Normal 6 3 3 2 6" xfId="4636"/>
    <cellStyle name="Normal 6 3 3 2 6 2" xfId="4637"/>
    <cellStyle name="Normal 6 3 3 2 6 3" xfId="4638"/>
    <cellStyle name="Normal 6 3 3 2 7" xfId="4639"/>
    <cellStyle name="Normal 6 3 3 2 8" xfId="4640"/>
    <cellStyle name="Normal 6 3 3 2 9" xfId="4641"/>
    <cellStyle name="Normal 6 3 3 3" xfId="4642"/>
    <cellStyle name="Normal 6 3 3 3 2" xfId="4643"/>
    <cellStyle name="Normal 6 3 3 3 2 2" xfId="4644"/>
    <cellStyle name="Normal 6 3 3 3 2 2 2" xfId="4645"/>
    <cellStyle name="Normal 6 3 3 3 2 2 2 2" xfId="4646"/>
    <cellStyle name="Normal 6 3 3 3 2 2 2 3" xfId="4647"/>
    <cellStyle name="Normal 6 3 3 3 2 2 2 4" xfId="4648"/>
    <cellStyle name="Normal 6 3 3 3 2 2 3" xfId="4649"/>
    <cellStyle name="Normal 6 3 3 3 2 2 4" xfId="4650"/>
    <cellStyle name="Normal 6 3 3 3 2 2 5" xfId="4651"/>
    <cellStyle name="Normal 6 3 3 3 2 3" xfId="4652"/>
    <cellStyle name="Normal 6 3 3 3 2 3 2" xfId="4653"/>
    <cellStyle name="Normal 6 3 3 3 2 3 3" xfId="4654"/>
    <cellStyle name="Normal 6 3 3 3 2 3 4" xfId="4655"/>
    <cellStyle name="Normal 6 3 3 3 2 4" xfId="4656"/>
    <cellStyle name="Normal 6 3 3 3 2 5" xfId="4657"/>
    <cellStyle name="Normal 6 3 3 3 2 6" xfId="4658"/>
    <cellStyle name="Normal 6 3 3 3 3" xfId="4659"/>
    <cellStyle name="Normal 6 3 3 3 3 2" xfId="4660"/>
    <cellStyle name="Normal 6 3 3 3 3 2 2" xfId="4661"/>
    <cellStyle name="Normal 6 3 3 3 3 2 3" xfId="4662"/>
    <cellStyle name="Normal 6 3 3 3 3 2 4" xfId="4663"/>
    <cellStyle name="Normal 6 3 3 3 3 3" xfId="4664"/>
    <cellStyle name="Normal 6 3 3 3 3 4" xfId="4665"/>
    <cellStyle name="Normal 6 3 3 3 3 5" xfId="4666"/>
    <cellStyle name="Normal 6 3 3 3 4" xfId="4667"/>
    <cellStyle name="Normal 6 3 3 3 4 2" xfId="4668"/>
    <cellStyle name="Normal 6 3 3 3 4 3" xfId="4669"/>
    <cellStyle name="Normal 6 3 3 3 4 4" xfId="4670"/>
    <cellStyle name="Normal 6 3 3 3 5" xfId="4671"/>
    <cellStyle name="Normal 6 3 3 3 5 2" xfId="4672"/>
    <cellStyle name="Normal 6 3 3 3 5 3" xfId="4673"/>
    <cellStyle name="Normal 6 3 3 3 5 4" xfId="4674"/>
    <cellStyle name="Normal 6 3 3 3 6" xfId="4675"/>
    <cellStyle name="Normal 6 3 3 3 6 2" xfId="4676"/>
    <cellStyle name="Normal 6 3 3 3 6 3" xfId="4677"/>
    <cellStyle name="Normal 6 3 3 3 7" xfId="4678"/>
    <cellStyle name="Normal 6 3 3 3 8" xfId="4679"/>
    <cellStyle name="Normal 6 3 3 3 9" xfId="4680"/>
    <cellStyle name="Normal 6 3 3 4" xfId="4681"/>
    <cellStyle name="Normal 6 3 3 4 2" xfId="4682"/>
    <cellStyle name="Normal 6 3 3 4 2 2" xfId="4683"/>
    <cellStyle name="Normal 6 3 3 4 2 2 2" xfId="4684"/>
    <cellStyle name="Normal 6 3 3 4 2 2 3" xfId="4685"/>
    <cellStyle name="Normal 6 3 3 4 2 2 4" xfId="4686"/>
    <cellStyle name="Normal 6 3 3 4 2 3" xfId="4687"/>
    <cellStyle name="Normal 6 3 3 4 2 4" xfId="4688"/>
    <cellStyle name="Normal 6 3 3 4 2 5" xfId="4689"/>
    <cellStyle name="Normal 6 3 3 4 3" xfId="4690"/>
    <cellStyle name="Normal 6 3 3 4 3 2" xfId="4691"/>
    <cellStyle name="Normal 6 3 3 4 3 3" xfId="4692"/>
    <cellStyle name="Normal 6 3 3 4 3 4" xfId="4693"/>
    <cellStyle name="Normal 6 3 3 4 4" xfId="4694"/>
    <cellStyle name="Normal 6 3 3 4 5" xfId="4695"/>
    <cellStyle name="Normal 6 3 3 4 6" xfId="4696"/>
    <cellStyle name="Normal 6 3 3 5" xfId="4697"/>
    <cellStyle name="Normal 6 3 3 5 2" xfId="4698"/>
    <cellStyle name="Normal 6 3 3 5 2 2" xfId="4699"/>
    <cellStyle name="Normal 6 3 3 5 2 2 2" xfId="4700"/>
    <cellStyle name="Normal 6 3 3 5 2 2 3" xfId="4701"/>
    <cellStyle name="Normal 6 3 3 5 2 2 4" xfId="4702"/>
    <cellStyle name="Normal 6 3 3 5 2 3" xfId="4703"/>
    <cellStyle name="Normal 6 3 3 5 2 4" xfId="4704"/>
    <cellStyle name="Normal 6 3 3 5 2 5" xfId="4705"/>
    <cellStyle name="Normal 6 3 3 5 3" xfId="4706"/>
    <cellStyle name="Normal 6 3 3 5 3 2" xfId="4707"/>
    <cellStyle name="Normal 6 3 3 5 3 3" xfId="4708"/>
    <cellStyle name="Normal 6 3 3 5 3 4" xfId="4709"/>
    <cellStyle name="Normal 6 3 3 5 4" xfId="4710"/>
    <cellStyle name="Normal 6 3 3 5 5" xfId="4711"/>
    <cellStyle name="Normal 6 3 3 5 6" xfId="4712"/>
    <cellStyle name="Normal 6 3 3 6" xfId="4713"/>
    <cellStyle name="Normal 6 3 3 6 2" xfId="4714"/>
    <cellStyle name="Normal 6 3 3 6 2 2" xfId="4715"/>
    <cellStyle name="Normal 6 3 3 6 2 2 2" xfId="4716"/>
    <cellStyle name="Normal 6 3 3 6 2 2 3" xfId="4717"/>
    <cellStyle name="Normal 6 3 3 6 2 2 4" xfId="4718"/>
    <cellStyle name="Normal 6 3 3 6 2 3" xfId="4719"/>
    <cellStyle name="Normal 6 3 3 6 2 4" xfId="4720"/>
    <cellStyle name="Normal 6 3 3 6 2 5" xfId="4721"/>
    <cellStyle name="Normal 6 3 3 6 3" xfId="4722"/>
    <cellStyle name="Normal 6 3 3 6 3 2" xfId="4723"/>
    <cellStyle name="Normal 6 3 3 6 3 3" xfId="4724"/>
    <cellStyle name="Normal 6 3 3 6 3 4" xfId="4725"/>
    <cellStyle name="Normal 6 3 3 6 4" xfId="4726"/>
    <cellStyle name="Normal 6 3 3 6 5" xfId="4727"/>
    <cellStyle name="Normal 6 3 3 6 6" xfId="4728"/>
    <cellStyle name="Normal 6 3 3 7" xfId="4729"/>
    <cellStyle name="Normal 6 3 3 7 2" xfId="4730"/>
    <cellStyle name="Normal 6 3 3 7 2 2" xfId="4731"/>
    <cellStyle name="Normal 6 3 3 7 2 3" xfId="4732"/>
    <cellStyle name="Normal 6 3 3 7 2 4" xfId="4733"/>
    <cellStyle name="Normal 6 3 3 7 3" xfId="4734"/>
    <cellStyle name="Normal 6 3 3 7 4" xfId="4735"/>
    <cellStyle name="Normal 6 3 3 7 5" xfId="4736"/>
    <cellStyle name="Normal 6 3 3 8" xfId="4737"/>
    <cellStyle name="Normal 6 3 3 8 2" xfId="4738"/>
    <cellStyle name="Normal 6 3 3 8 3" xfId="4739"/>
    <cellStyle name="Normal 6 3 3 8 4" xfId="4740"/>
    <cellStyle name="Normal 6 3 3 9" xfId="4741"/>
    <cellStyle name="Normal 6 3 3 9 2" xfId="4742"/>
    <cellStyle name="Normal 6 3 3 9 3" xfId="4743"/>
    <cellStyle name="Normal 6 3 3 9 4" xfId="4744"/>
    <cellStyle name="Normal 6 3 4" xfId="4745"/>
    <cellStyle name="Normal 6 3 4 2" xfId="4746"/>
    <cellStyle name="Normal 6 3 4 2 2" xfId="4747"/>
    <cellStyle name="Normal 6 3 4 2 2 2" xfId="4748"/>
    <cellStyle name="Normal 6 3 4 2 2 2 2" xfId="4749"/>
    <cellStyle name="Normal 6 3 4 2 2 2 3" xfId="4750"/>
    <cellStyle name="Normal 6 3 4 2 2 2 4" xfId="4751"/>
    <cellStyle name="Normal 6 3 4 2 2 3" xfId="4752"/>
    <cellStyle name="Normal 6 3 4 2 2 4" xfId="4753"/>
    <cellStyle name="Normal 6 3 4 2 2 5" xfId="4754"/>
    <cellStyle name="Normal 6 3 4 2 3" xfId="4755"/>
    <cellStyle name="Normal 6 3 4 2 3 2" xfId="4756"/>
    <cellStyle name="Normal 6 3 4 2 3 3" xfId="4757"/>
    <cellStyle name="Normal 6 3 4 2 3 4" xfId="4758"/>
    <cellStyle name="Normal 6 3 4 2 4" xfId="4759"/>
    <cellStyle name="Normal 6 3 4 2 5" xfId="4760"/>
    <cellStyle name="Normal 6 3 4 2 6" xfId="4761"/>
    <cellStyle name="Normal 6 3 4 3" xfId="4762"/>
    <cellStyle name="Normal 6 3 4 3 2" xfId="4763"/>
    <cellStyle name="Normal 6 3 4 3 2 2" xfId="4764"/>
    <cellStyle name="Normal 6 3 4 3 2 3" xfId="4765"/>
    <cellStyle name="Normal 6 3 4 3 2 4" xfId="4766"/>
    <cellStyle name="Normal 6 3 4 3 3" xfId="4767"/>
    <cellStyle name="Normal 6 3 4 3 4" xfId="4768"/>
    <cellStyle name="Normal 6 3 4 3 5" xfId="4769"/>
    <cellStyle name="Normal 6 3 4 4" xfId="4770"/>
    <cellStyle name="Normal 6 3 4 4 2" xfId="4771"/>
    <cellStyle name="Normal 6 3 4 4 3" xfId="4772"/>
    <cellStyle name="Normal 6 3 4 4 4" xfId="4773"/>
    <cellStyle name="Normal 6 3 4 5" xfId="4774"/>
    <cellStyle name="Normal 6 3 4 5 2" xfId="4775"/>
    <cellStyle name="Normal 6 3 4 5 3" xfId="4776"/>
    <cellStyle name="Normal 6 3 4 5 4" xfId="4777"/>
    <cellStyle name="Normal 6 3 4 6" xfId="4778"/>
    <cellStyle name="Normal 6 3 4 6 2" xfId="4779"/>
    <cellStyle name="Normal 6 3 4 6 3" xfId="4780"/>
    <cellStyle name="Normal 6 3 4 7" xfId="4781"/>
    <cellStyle name="Normal 6 3 4 8" xfId="4782"/>
    <cellStyle name="Normal 6 3 4 9" xfId="4783"/>
    <cellStyle name="Normal 6 3 5" xfId="4784"/>
    <cellStyle name="Normal 6 3 5 2" xfId="4785"/>
    <cellStyle name="Normal 6 3 5 2 2" xfId="4786"/>
    <cellStyle name="Normal 6 3 5 2 2 2" xfId="4787"/>
    <cellStyle name="Normal 6 3 5 2 2 2 2" xfId="4788"/>
    <cellStyle name="Normal 6 3 5 2 2 2 3" xfId="4789"/>
    <cellStyle name="Normal 6 3 5 2 2 2 4" xfId="4790"/>
    <cellStyle name="Normal 6 3 5 2 2 3" xfId="4791"/>
    <cellStyle name="Normal 6 3 5 2 2 4" xfId="4792"/>
    <cellStyle name="Normal 6 3 5 2 2 5" xfId="4793"/>
    <cellStyle name="Normal 6 3 5 2 3" xfId="4794"/>
    <cellStyle name="Normal 6 3 5 2 3 2" xfId="4795"/>
    <cellStyle name="Normal 6 3 5 2 3 3" xfId="4796"/>
    <cellStyle name="Normal 6 3 5 2 3 4" xfId="4797"/>
    <cellStyle name="Normal 6 3 5 2 4" xfId="4798"/>
    <cellStyle name="Normal 6 3 5 2 5" xfId="4799"/>
    <cellStyle name="Normal 6 3 5 2 6" xfId="4800"/>
    <cellStyle name="Normal 6 3 5 3" xfId="4801"/>
    <cellStyle name="Normal 6 3 5 3 2" xfId="4802"/>
    <cellStyle name="Normal 6 3 5 3 2 2" xfId="4803"/>
    <cellStyle name="Normal 6 3 5 3 2 3" xfId="4804"/>
    <cellStyle name="Normal 6 3 5 3 2 4" xfId="4805"/>
    <cellStyle name="Normal 6 3 5 3 3" xfId="4806"/>
    <cellStyle name="Normal 6 3 5 3 4" xfId="4807"/>
    <cellStyle name="Normal 6 3 5 3 5" xfId="4808"/>
    <cellStyle name="Normal 6 3 5 4" xfId="4809"/>
    <cellStyle name="Normal 6 3 5 4 2" xfId="4810"/>
    <cellStyle name="Normal 6 3 5 4 3" xfId="4811"/>
    <cellStyle name="Normal 6 3 5 4 4" xfId="4812"/>
    <cellStyle name="Normal 6 3 5 5" xfId="4813"/>
    <cellStyle name="Normal 6 3 5 5 2" xfId="4814"/>
    <cellStyle name="Normal 6 3 5 5 3" xfId="4815"/>
    <cellStyle name="Normal 6 3 5 5 4" xfId="4816"/>
    <cellStyle name="Normal 6 3 5 6" xfId="4817"/>
    <cellStyle name="Normal 6 3 5 6 2" xfId="4818"/>
    <cellStyle name="Normal 6 3 5 6 3" xfId="4819"/>
    <cellStyle name="Normal 6 3 5 7" xfId="4820"/>
    <cellStyle name="Normal 6 3 5 8" xfId="4821"/>
    <cellStyle name="Normal 6 3 5 9" xfId="4822"/>
    <cellStyle name="Normal 6 3 6" xfId="4823"/>
    <cellStyle name="Normal 6 3 6 2" xfId="4824"/>
    <cellStyle name="Normal 6 3 6 2 2" xfId="4825"/>
    <cellStyle name="Normal 6 3 6 2 2 2" xfId="4826"/>
    <cellStyle name="Normal 6 3 6 2 2 3" xfId="4827"/>
    <cellStyle name="Normal 6 3 6 2 2 4" xfId="4828"/>
    <cellStyle name="Normal 6 3 6 2 3" xfId="4829"/>
    <cellStyle name="Normal 6 3 6 2 4" xfId="4830"/>
    <cellStyle name="Normal 6 3 6 2 5" xfId="4831"/>
    <cellStyle name="Normal 6 3 6 3" xfId="4832"/>
    <cellStyle name="Normal 6 3 6 3 2" xfId="4833"/>
    <cellStyle name="Normal 6 3 6 3 3" xfId="4834"/>
    <cellStyle name="Normal 6 3 6 3 4" xfId="4835"/>
    <cellStyle name="Normal 6 3 6 4" xfId="4836"/>
    <cellStyle name="Normal 6 3 6 5" xfId="4837"/>
    <cellStyle name="Normal 6 3 6 6" xfId="4838"/>
    <cellStyle name="Normal 6 3 7" xfId="4839"/>
    <cellStyle name="Normal 6 3 7 2" xfId="4840"/>
    <cellStyle name="Normal 6 3 7 2 2" xfId="4841"/>
    <cellStyle name="Normal 6 3 7 2 2 2" xfId="4842"/>
    <cellStyle name="Normal 6 3 7 2 2 3" xfId="4843"/>
    <cellStyle name="Normal 6 3 7 2 2 4" xfId="4844"/>
    <cellStyle name="Normal 6 3 7 2 3" xfId="4845"/>
    <cellStyle name="Normal 6 3 7 2 4" xfId="4846"/>
    <cellStyle name="Normal 6 3 7 2 5" xfId="4847"/>
    <cellStyle name="Normal 6 3 7 3" xfId="4848"/>
    <cellStyle name="Normal 6 3 7 3 2" xfId="4849"/>
    <cellStyle name="Normal 6 3 7 3 3" xfId="4850"/>
    <cellStyle name="Normal 6 3 7 3 4" xfId="4851"/>
    <cellStyle name="Normal 6 3 7 4" xfId="4852"/>
    <cellStyle name="Normal 6 3 7 5" xfId="4853"/>
    <cellStyle name="Normal 6 3 7 6" xfId="4854"/>
    <cellStyle name="Normal 6 3 8" xfId="4855"/>
    <cellStyle name="Normal 6 3 8 2" xfId="4856"/>
    <cellStyle name="Normal 6 3 8 2 2" xfId="4857"/>
    <cellStyle name="Normal 6 3 8 2 2 2" xfId="4858"/>
    <cellStyle name="Normal 6 3 8 2 2 3" xfId="4859"/>
    <cellStyle name="Normal 6 3 8 2 2 4" xfId="4860"/>
    <cellStyle name="Normal 6 3 8 2 3" xfId="4861"/>
    <cellStyle name="Normal 6 3 8 2 4" xfId="4862"/>
    <cellStyle name="Normal 6 3 8 2 5" xfId="4863"/>
    <cellStyle name="Normal 6 3 8 3" xfId="4864"/>
    <cellStyle name="Normal 6 3 8 3 2" xfId="4865"/>
    <cellStyle name="Normal 6 3 8 3 3" xfId="4866"/>
    <cellStyle name="Normal 6 3 8 3 4" xfId="4867"/>
    <cellStyle name="Normal 6 3 8 4" xfId="4868"/>
    <cellStyle name="Normal 6 3 8 5" xfId="4869"/>
    <cellStyle name="Normal 6 3 8 6" xfId="4870"/>
    <cellStyle name="Normal 6 3 9" xfId="4871"/>
    <cellStyle name="Normal 6 3 9 2" xfId="4872"/>
    <cellStyle name="Normal 6 3 9 2 2" xfId="4873"/>
    <cellStyle name="Normal 6 3 9 2 3" xfId="4874"/>
    <cellStyle name="Normal 6 3 9 2 4" xfId="4875"/>
    <cellStyle name="Normal 6 3 9 3" xfId="4876"/>
    <cellStyle name="Normal 6 3 9 4" xfId="4877"/>
    <cellStyle name="Normal 6 3 9 5" xfId="4878"/>
    <cellStyle name="Normal 6 4" xfId="4879"/>
    <cellStyle name="Normal 6 4 10" xfId="4880"/>
    <cellStyle name="Normal 6 4 10 2" xfId="4881"/>
    <cellStyle name="Normal 6 4 10 3" xfId="4882"/>
    <cellStyle name="Normal 6 4 10 4" xfId="4883"/>
    <cellStyle name="Normal 6 4 11" xfId="4884"/>
    <cellStyle name="Normal 6 4 11 2" xfId="4885"/>
    <cellStyle name="Normal 6 4 11 3" xfId="4886"/>
    <cellStyle name="Normal 6 4 12" xfId="4887"/>
    <cellStyle name="Normal 6 4 12 2" xfId="4888"/>
    <cellStyle name="Normal 6 4 13" xfId="4889"/>
    <cellStyle name="Normal 6 4 14" xfId="4890"/>
    <cellStyle name="Normal 6 4 2" xfId="4891"/>
    <cellStyle name="Normal 6 4 2 2" xfId="4892"/>
    <cellStyle name="Normal 6 4 2 2 2" xfId="4893"/>
    <cellStyle name="Normal 6 4 2 2 2 2" xfId="4894"/>
    <cellStyle name="Normal 6 4 2 2 2 2 2" xfId="4895"/>
    <cellStyle name="Normal 6 4 2 2 2 2 3" xfId="4896"/>
    <cellStyle name="Normal 6 4 2 2 2 2 4" xfId="4897"/>
    <cellStyle name="Normal 6 4 2 2 2 3" xfId="4898"/>
    <cellStyle name="Normal 6 4 2 2 2 4" xfId="4899"/>
    <cellStyle name="Normal 6 4 2 2 2 5" xfId="4900"/>
    <cellStyle name="Normal 6 4 2 2 3" xfId="4901"/>
    <cellStyle name="Normal 6 4 2 2 3 2" xfId="4902"/>
    <cellStyle name="Normal 6 4 2 2 3 3" xfId="4903"/>
    <cellStyle name="Normal 6 4 2 2 3 4" xfId="4904"/>
    <cellStyle name="Normal 6 4 2 2 4" xfId="4905"/>
    <cellStyle name="Normal 6 4 2 2 5" xfId="4906"/>
    <cellStyle name="Normal 6 4 2 2 6" xfId="4907"/>
    <cellStyle name="Normal 6 4 2 3" xfId="4908"/>
    <cellStyle name="Normal 6 4 2 3 2" xfId="4909"/>
    <cellStyle name="Normal 6 4 2 3 2 2" xfId="4910"/>
    <cellStyle name="Normal 6 4 2 3 2 3" xfId="4911"/>
    <cellStyle name="Normal 6 4 2 3 2 4" xfId="4912"/>
    <cellStyle name="Normal 6 4 2 3 3" xfId="4913"/>
    <cellStyle name="Normal 6 4 2 3 4" xfId="4914"/>
    <cellStyle name="Normal 6 4 2 3 5" xfId="4915"/>
    <cellStyle name="Normal 6 4 2 4" xfId="4916"/>
    <cellStyle name="Normal 6 4 2 4 2" xfId="4917"/>
    <cellStyle name="Normal 6 4 2 4 3" xfId="4918"/>
    <cellStyle name="Normal 6 4 2 4 4" xfId="4919"/>
    <cellStyle name="Normal 6 4 2 5" xfId="4920"/>
    <cellStyle name="Normal 6 4 2 5 2" xfId="4921"/>
    <cellStyle name="Normal 6 4 2 5 3" xfId="4922"/>
    <cellStyle name="Normal 6 4 2 5 4" xfId="4923"/>
    <cellStyle name="Normal 6 4 2 6" xfId="4924"/>
    <cellStyle name="Normal 6 4 2 6 2" xfId="4925"/>
    <cellStyle name="Normal 6 4 2 6 3" xfId="4926"/>
    <cellStyle name="Normal 6 4 2 7" xfId="4927"/>
    <cellStyle name="Normal 6 4 2 8" xfId="4928"/>
    <cellStyle name="Normal 6 4 2 9" xfId="4929"/>
    <cellStyle name="Normal 6 4 3" xfId="4930"/>
    <cellStyle name="Normal 6 4 3 2" xfId="4931"/>
    <cellStyle name="Normal 6 4 3 2 2" xfId="4932"/>
    <cellStyle name="Normal 6 4 3 2 2 2" xfId="4933"/>
    <cellStyle name="Normal 6 4 3 2 2 2 2" xfId="4934"/>
    <cellStyle name="Normal 6 4 3 2 2 2 3" xfId="4935"/>
    <cellStyle name="Normal 6 4 3 2 2 2 4" xfId="4936"/>
    <cellStyle name="Normal 6 4 3 2 2 3" xfId="4937"/>
    <cellStyle name="Normal 6 4 3 2 2 4" xfId="4938"/>
    <cellStyle name="Normal 6 4 3 2 2 5" xfId="4939"/>
    <cellStyle name="Normal 6 4 3 2 3" xfId="4940"/>
    <cellStyle name="Normal 6 4 3 2 3 2" xfId="4941"/>
    <cellStyle name="Normal 6 4 3 2 3 3" xfId="4942"/>
    <cellStyle name="Normal 6 4 3 2 3 4" xfId="4943"/>
    <cellStyle name="Normal 6 4 3 2 4" xfId="4944"/>
    <cellStyle name="Normal 6 4 3 2 5" xfId="4945"/>
    <cellStyle name="Normal 6 4 3 2 6" xfId="4946"/>
    <cellStyle name="Normal 6 4 3 3" xfId="4947"/>
    <cellStyle name="Normal 6 4 3 3 2" xfId="4948"/>
    <cellStyle name="Normal 6 4 3 3 2 2" xfId="4949"/>
    <cellStyle name="Normal 6 4 3 3 2 3" xfId="4950"/>
    <cellStyle name="Normal 6 4 3 3 2 4" xfId="4951"/>
    <cellStyle name="Normal 6 4 3 3 3" xfId="4952"/>
    <cellStyle name="Normal 6 4 3 3 4" xfId="4953"/>
    <cellStyle name="Normal 6 4 3 3 5" xfId="4954"/>
    <cellStyle name="Normal 6 4 3 4" xfId="4955"/>
    <cellStyle name="Normal 6 4 3 4 2" xfId="4956"/>
    <cellStyle name="Normal 6 4 3 4 3" xfId="4957"/>
    <cellStyle name="Normal 6 4 3 4 4" xfId="4958"/>
    <cellStyle name="Normal 6 4 3 5" xfId="4959"/>
    <cellStyle name="Normal 6 4 3 5 2" xfId="4960"/>
    <cellStyle name="Normal 6 4 3 5 3" xfId="4961"/>
    <cellStyle name="Normal 6 4 3 5 4" xfId="4962"/>
    <cellStyle name="Normal 6 4 3 6" xfId="4963"/>
    <cellStyle name="Normal 6 4 3 6 2" xfId="4964"/>
    <cellStyle name="Normal 6 4 3 6 3" xfId="4965"/>
    <cellStyle name="Normal 6 4 3 7" xfId="4966"/>
    <cellStyle name="Normal 6 4 3 8" xfId="4967"/>
    <cellStyle name="Normal 6 4 3 9" xfId="4968"/>
    <cellStyle name="Normal 6 4 4" xfId="4969"/>
    <cellStyle name="Normal 6 4 4 2" xfId="4970"/>
    <cellStyle name="Normal 6 4 4 2 2" xfId="4971"/>
    <cellStyle name="Normal 6 4 4 2 2 2" xfId="4972"/>
    <cellStyle name="Normal 6 4 4 2 2 3" xfId="4973"/>
    <cellStyle name="Normal 6 4 4 2 2 4" xfId="4974"/>
    <cellStyle name="Normal 6 4 4 2 3" xfId="4975"/>
    <cellStyle name="Normal 6 4 4 2 4" xfId="4976"/>
    <cellStyle name="Normal 6 4 4 2 5" xfId="4977"/>
    <cellStyle name="Normal 6 4 4 3" xfId="4978"/>
    <cellStyle name="Normal 6 4 4 3 2" xfId="4979"/>
    <cellStyle name="Normal 6 4 4 3 3" xfId="4980"/>
    <cellStyle name="Normal 6 4 4 3 4" xfId="4981"/>
    <cellStyle name="Normal 6 4 4 4" xfId="4982"/>
    <cellStyle name="Normal 6 4 4 5" xfId="4983"/>
    <cellStyle name="Normal 6 4 4 6" xfId="4984"/>
    <cellStyle name="Normal 6 4 5" xfId="4985"/>
    <cellStyle name="Normal 6 4 5 2" xfId="4986"/>
    <cellStyle name="Normal 6 4 5 2 2" xfId="4987"/>
    <cellStyle name="Normal 6 4 5 2 2 2" xfId="4988"/>
    <cellStyle name="Normal 6 4 5 2 2 3" xfId="4989"/>
    <cellStyle name="Normal 6 4 5 2 2 4" xfId="4990"/>
    <cellStyle name="Normal 6 4 5 2 3" xfId="4991"/>
    <cellStyle name="Normal 6 4 5 2 4" xfId="4992"/>
    <cellStyle name="Normal 6 4 5 2 5" xfId="4993"/>
    <cellStyle name="Normal 6 4 5 3" xfId="4994"/>
    <cellStyle name="Normal 6 4 5 3 2" xfId="4995"/>
    <cellStyle name="Normal 6 4 5 3 3" xfId="4996"/>
    <cellStyle name="Normal 6 4 5 3 4" xfId="4997"/>
    <cellStyle name="Normal 6 4 5 4" xfId="4998"/>
    <cellStyle name="Normal 6 4 5 5" xfId="4999"/>
    <cellStyle name="Normal 6 4 5 6" xfId="5000"/>
    <cellStyle name="Normal 6 4 6" xfId="5001"/>
    <cellStyle name="Normal 6 4 6 2" xfId="5002"/>
    <cellStyle name="Normal 6 4 6 2 2" xfId="5003"/>
    <cellStyle name="Normal 6 4 6 2 2 2" xfId="5004"/>
    <cellStyle name="Normal 6 4 6 2 2 3" xfId="5005"/>
    <cellStyle name="Normal 6 4 6 2 2 4" xfId="5006"/>
    <cellStyle name="Normal 6 4 6 2 3" xfId="5007"/>
    <cellStyle name="Normal 6 4 6 2 4" xfId="5008"/>
    <cellStyle name="Normal 6 4 6 2 5" xfId="5009"/>
    <cellStyle name="Normal 6 4 6 3" xfId="5010"/>
    <cellStyle name="Normal 6 4 6 3 2" xfId="5011"/>
    <cellStyle name="Normal 6 4 6 3 3" xfId="5012"/>
    <cellStyle name="Normal 6 4 6 3 4" xfId="5013"/>
    <cellStyle name="Normal 6 4 6 4" xfId="5014"/>
    <cellStyle name="Normal 6 4 6 5" xfId="5015"/>
    <cellStyle name="Normal 6 4 6 6" xfId="5016"/>
    <cellStyle name="Normal 6 4 7" xfId="5017"/>
    <cellStyle name="Normal 6 4 7 2" xfId="5018"/>
    <cellStyle name="Normal 6 4 7 2 2" xfId="5019"/>
    <cellStyle name="Normal 6 4 7 2 3" xfId="5020"/>
    <cellStyle name="Normal 6 4 7 2 4" xfId="5021"/>
    <cellStyle name="Normal 6 4 7 3" xfId="5022"/>
    <cellStyle name="Normal 6 4 7 4" xfId="5023"/>
    <cellStyle name="Normal 6 4 7 5" xfId="5024"/>
    <cellStyle name="Normal 6 4 8" xfId="5025"/>
    <cellStyle name="Normal 6 4 8 2" xfId="5026"/>
    <cellStyle name="Normal 6 4 8 3" xfId="5027"/>
    <cellStyle name="Normal 6 4 8 4" xfId="5028"/>
    <cellStyle name="Normal 6 4 9" xfId="5029"/>
    <cellStyle name="Normal 6 4 9 2" xfId="5030"/>
    <cellStyle name="Normal 6 4 9 3" xfId="5031"/>
    <cellStyle name="Normal 6 4 9 4" xfId="5032"/>
    <cellStyle name="Normal 6 5" xfId="5033"/>
    <cellStyle name="Normal 6 5 10" xfId="5034"/>
    <cellStyle name="Normal 6 5 10 2" xfId="5035"/>
    <cellStyle name="Normal 6 5 10 3" xfId="5036"/>
    <cellStyle name="Normal 6 5 10 4" xfId="5037"/>
    <cellStyle name="Normal 6 5 11" xfId="5038"/>
    <cellStyle name="Normal 6 5 11 2" xfId="5039"/>
    <cellStyle name="Normal 6 5 11 3" xfId="5040"/>
    <cellStyle name="Normal 6 5 12" xfId="5041"/>
    <cellStyle name="Normal 6 5 12 2" xfId="5042"/>
    <cellStyle name="Normal 6 5 13" xfId="5043"/>
    <cellStyle name="Normal 6 5 14" xfId="5044"/>
    <cellStyle name="Normal 6 5 2" xfId="5045"/>
    <cellStyle name="Normal 6 5 2 2" xfId="5046"/>
    <cellStyle name="Normal 6 5 2 2 2" xfId="5047"/>
    <cellStyle name="Normal 6 5 2 2 2 2" xfId="5048"/>
    <cellStyle name="Normal 6 5 2 2 2 2 2" xfId="5049"/>
    <cellStyle name="Normal 6 5 2 2 2 2 3" xfId="5050"/>
    <cellStyle name="Normal 6 5 2 2 2 2 4" xfId="5051"/>
    <cellStyle name="Normal 6 5 2 2 2 3" xfId="5052"/>
    <cellStyle name="Normal 6 5 2 2 2 4" xfId="5053"/>
    <cellStyle name="Normal 6 5 2 2 2 5" xfId="5054"/>
    <cellStyle name="Normal 6 5 2 2 3" xfId="5055"/>
    <cellStyle name="Normal 6 5 2 2 3 2" xfId="5056"/>
    <cellStyle name="Normal 6 5 2 2 3 3" xfId="5057"/>
    <cellStyle name="Normal 6 5 2 2 3 4" xfId="5058"/>
    <cellStyle name="Normal 6 5 2 2 4" xfId="5059"/>
    <cellStyle name="Normal 6 5 2 2 5" xfId="5060"/>
    <cellStyle name="Normal 6 5 2 2 6" xfId="5061"/>
    <cellStyle name="Normal 6 5 2 3" xfId="5062"/>
    <cellStyle name="Normal 6 5 2 3 2" xfId="5063"/>
    <cellStyle name="Normal 6 5 2 3 2 2" xfId="5064"/>
    <cellStyle name="Normal 6 5 2 3 2 3" xfId="5065"/>
    <cellStyle name="Normal 6 5 2 3 2 4" xfId="5066"/>
    <cellStyle name="Normal 6 5 2 3 3" xfId="5067"/>
    <cellStyle name="Normal 6 5 2 3 4" xfId="5068"/>
    <cellStyle name="Normal 6 5 2 3 5" xfId="5069"/>
    <cellStyle name="Normal 6 5 2 4" xfId="5070"/>
    <cellStyle name="Normal 6 5 2 4 2" xfId="5071"/>
    <cellStyle name="Normal 6 5 2 4 3" xfId="5072"/>
    <cellStyle name="Normal 6 5 2 4 4" xfId="5073"/>
    <cellStyle name="Normal 6 5 2 5" xfId="5074"/>
    <cellStyle name="Normal 6 5 2 5 2" xfId="5075"/>
    <cellStyle name="Normal 6 5 2 5 3" xfId="5076"/>
    <cellStyle name="Normal 6 5 2 5 4" xfId="5077"/>
    <cellStyle name="Normal 6 5 2 6" xfId="5078"/>
    <cellStyle name="Normal 6 5 2 6 2" xfId="5079"/>
    <cellStyle name="Normal 6 5 2 6 3" xfId="5080"/>
    <cellStyle name="Normal 6 5 2 7" xfId="5081"/>
    <cellStyle name="Normal 6 5 2 8" xfId="5082"/>
    <cellStyle name="Normal 6 5 2 9" xfId="5083"/>
    <cellStyle name="Normal 6 5 3" xfId="5084"/>
    <cellStyle name="Normal 6 5 3 2" xfId="5085"/>
    <cellStyle name="Normal 6 5 3 2 2" xfId="5086"/>
    <cellStyle name="Normal 6 5 3 2 2 2" xfId="5087"/>
    <cellStyle name="Normal 6 5 3 2 2 2 2" xfId="5088"/>
    <cellStyle name="Normal 6 5 3 2 2 2 3" xfId="5089"/>
    <cellStyle name="Normal 6 5 3 2 2 2 4" xfId="5090"/>
    <cellStyle name="Normal 6 5 3 2 2 3" xfId="5091"/>
    <cellStyle name="Normal 6 5 3 2 2 4" xfId="5092"/>
    <cellStyle name="Normal 6 5 3 2 2 5" xfId="5093"/>
    <cellStyle name="Normal 6 5 3 2 3" xfId="5094"/>
    <cellStyle name="Normal 6 5 3 2 3 2" xfId="5095"/>
    <cellStyle name="Normal 6 5 3 2 3 3" xfId="5096"/>
    <cellStyle name="Normal 6 5 3 2 3 4" xfId="5097"/>
    <cellStyle name="Normal 6 5 3 2 4" xfId="5098"/>
    <cellStyle name="Normal 6 5 3 2 5" xfId="5099"/>
    <cellStyle name="Normal 6 5 3 2 6" xfId="5100"/>
    <cellStyle name="Normal 6 5 3 3" xfId="5101"/>
    <cellStyle name="Normal 6 5 3 3 2" xfId="5102"/>
    <cellStyle name="Normal 6 5 3 3 2 2" xfId="5103"/>
    <cellStyle name="Normal 6 5 3 3 2 3" xfId="5104"/>
    <cellStyle name="Normal 6 5 3 3 2 4" xfId="5105"/>
    <cellStyle name="Normal 6 5 3 3 3" xfId="5106"/>
    <cellStyle name="Normal 6 5 3 3 4" xfId="5107"/>
    <cellStyle name="Normal 6 5 3 3 5" xfId="5108"/>
    <cellStyle name="Normal 6 5 3 4" xfId="5109"/>
    <cellStyle name="Normal 6 5 3 4 2" xfId="5110"/>
    <cellStyle name="Normal 6 5 3 4 3" xfId="5111"/>
    <cellStyle name="Normal 6 5 3 4 4" xfId="5112"/>
    <cellStyle name="Normal 6 5 3 5" xfId="5113"/>
    <cellStyle name="Normal 6 5 3 5 2" xfId="5114"/>
    <cellStyle name="Normal 6 5 3 5 3" xfId="5115"/>
    <cellStyle name="Normal 6 5 3 5 4" xfId="5116"/>
    <cellStyle name="Normal 6 5 3 6" xfId="5117"/>
    <cellStyle name="Normal 6 5 3 6 2" xfId="5118"/>
    <cellStyle name="Normal 6 5 3 6 3" xfId="5119"/>
    <cellStyle name="Normal 6 5 3 7" xfId="5120"/>
    <cellStyle name="Normal 6 5 3 8" xfId="5121"/>
    <cellStyle name="Normal 6 5 3 9" xfId="5122"/>
    <cellStyle name="Normal 6 5 4" xfId="5123"/>
    <cellStyle name="Normal 6 5 4 2" xfId="5124"/>
    <cellStyle name="Normal 6 5 4 2 2" xfId="5125"/>
    <cellStyle name="Normal 6 5 4 2 2 2" xfId="5126"/>
    <cellStyle name="Normal 6 5 4 2 2 3" xfId="5127"/>
    <cellStyle name="Normal 6 5 4 2 2 4" xfId="5128"/>
    <cellStyle name="Normal 6 5 4 2 3" xfId="5129"/>
    <cellStyle name="Normal 6 5 4 2 4" xfId="5130"/>
    <cellStyle name="Normal 6 5 4 2 5" xfId="5131"/>
    <cellStyle name="Normal 6 5 4 3" xfId="5132"/>
    <cellStyle name="Normal 6 5 4 3 2" xfId="5133"/>
    <cellStyle name="Normal 6 5 4 3 3" xfId="5134"/>
    <cellStyle name="Normal 6 5 4 3 4" xfId="5135"/>
    <cellStyle name="Normal 6 5 4 4" xfId="5136"/>
    <cellStyle name="Normal 6 5 4 5" xfId="5137"/>
    <cellStyle name="Normal 6 5 4 6" xfId="5138"/>
    <cellStyle name="Normal 6 5 5" xfId="5139"/>
    <cellStyle name="Normal 6 5 5 2" xfId="5140"/>
    <cellStyle name="Normal 6 5 5 2 2" xfId="5141"/>
    <cellStyle name="Normal 6 5 5 2 2 2" xfId="5142"/>
    <cellStyle name="Normal 6 5 5 2 2 3" xfId="5143"/>
    <cellStyle name="Normal 6 5 5 2 2 4" xfId="5144"/>
    <cellStyle name="Normal 6 5 5 2 3" xfId="5145"/>
    <cellStyle name="Normal 6 5 5 2 4" xfId="5146"/>
    <cellStyle name="Normal 6 5 5 2 5" xfId="5147"/>
    <cellStyle name="Normal 6 5 5 3" xfId="5148"/>
    <cellStyle name="Normal 6 5 5 3 2" xfId="5149"/>
    <cellStyle name="Normal 6 5 5 3 3" xfId="5150"/>
    <cellStyle name="Normal 6 5 5 3 4" xfId="5151"/>
    <cellStyle name="Normal 6 5 5 4" xfId="5152"/>
    <cellStyle name="Normal 6 5 5 5" xfId="5153"/>
    <cellStyle name="Normal 6 5 5 6" xfId="5154"/>
    <cellStyle name="Normal 6 5 6" xfId="5155"/>
    <cellStyle name="Normal 6 5 6 2" xfId="5156"/>
    <cellStyle name="Normal 6 5 6 2 2" xfId="5157"/>
    <cellStyle name="Normal 6 5 6 2 2 2" xfId="5158"/>
    <cellStyle name="Normal 6 5 6 2 2 3" xfId="5159"/>
    <cellStyle name="Normal 6 5 6 2 2 4" xfId="5160"/>
    <cellStyle name="Normal 6 5 6 2 3" xfId="5161"/>
    <cellStyle name="Normal 6 5 6 2 4" xfId="5162"/>
    <cellStyle name="Normal 6 5 6 2 5" xfId="5163"/>
    <cellStyle name="Normal 6 5 6 3" xfId="5164"/>
    <cellStyle name="Normal 6 5 6 3 2" xfId="5165"/>
    <cellStyle name="Normal 6 5 6 3 3" xfId="5166"/>
    <cellStyle name="Normal 6 5 6 3 4" xfId="5167"/>
    <cellStyle name="Normal 6 5 6 4" xfId="5168"/>
    <cellStyle name="Normal 6 5 6 5" xfId="5169"/>
    <cellStyle name="Normal 6 5 6 6" xfId="5170"/>
    <cellStyle name="Normal 6 5 7" xfId="5171"/>
    <cellStyle name="Normal 6 5 7 2" xfId="5172"/>
    <cellStyle name="Normal 6 5 7 2 2" xfId="5173"/>
    <cellStyle name="Normal 6 5 7 2 3" xfId="5174"/>
    <cellStyle name="Normal 6 5 7 2 4" xfId="5175"/>
    <cellStyle name="Normal 6 5 7 3" xfId="5176"/>
    <cellStyle name="Normal 6 5 7 4" xfId="5177"/>
    <cellStyle name="Normal 6 5 7 5" xfId="5178"/>
    <cellStyle name="Normal 6 5 8" xfId="5179"/>
    <cellStyle name="Normal 6 5 8 2" xfId="5180"/>
    <cellStyle name="Normal 6 5 8 3" xfId="5181"/>
    <cellStyle name="Normal 6 5 8 4" xfId="5182"/>
    <cellStyle name="Normal 6 5 9" xfId="5183"/>
    <cellStyle name="Normal 6 5 9 2" xfId="5184"/>
    <cellStyle name="Normal 6 5 9 3" xfId="5185"/>
    <cellStyle name="Normal 6 5 9 4" xfId="5186"/>
    <cellStyle name="Normal 6 6" xfId="5187"/>
    <cellStyle name="Normal 6 6 2" xfId="5188"/>
    <cellStyle name="Normal 6 6 2 2" xfId="5189"/>
    <cellStyle name="Normal 6 6 2 2 2" xfId="5190"/>
    <cellStyle name="Normal 6 6 2 2 2 2" xfId="5191"/>
    <cellStyle name="Normal 6 6 2 2 2 3" xfId="5192"/>
    <cellStyle name="Normal 6 6 2 2 2 4" xfId="5193"/>
    <cellStyle name="Normal 6 6 2 2 3" xfId="5194"/>
    <cellStyle name="Normal 6 6 2 2 4" xfId="5195"/>
    <cellStyle name="Normal 6 6 2 2 5" xfId="5196"/>
    <cellStyle name="Normal 6 6 2 3" xfId="5197"/>
    <cellStyle name="Normal 6 6 2 3 2" xfId="5198"/>
    <cellStyle name="Normal 6 6 2 3 3" xfId="5199"/>
    <cellStyle name="Normal 6 6 2 3 4" xfId="5200"/>
    <cellStyle name="Normal 6 6 2 4" xfId="5201"/>
    <cellStyle name="Normal 6 6 2 5" xfId="5202"/>
    <cellStyle name="Normal 6 6 2 6" xfId="5203"/>
    <cellStyle name="Normal 6 6 3" xfId="5204"/>
    <cellStyle name="Normal 6 6 3 2" xfId="5205"/>
    <cellStyle name="Normal 6 6 3 2 2" xfId="5206"/>
    <cellStyle name="Normal 6 6 3 2 3" xfId="5207"/>
    <cellStyle name="Normal 6 6 3 2 4" xfId="5208"/>
    <cellStyle name="Normal 6 6 3 3" xfId="5209"/>
    <cellStyle name="Normal 6 6 3 4" xfId="5210"/>
    <cellStyle name="Normal 6 6 3 5" xfId="5211"/>
    <cellStyle name="Normal 6 6 4" xfId="5212"/>
    <cellStyle name="Normal 6 6 4 2" xfId="5213"/>
    <cellStyle name="Normal 6 6 4 3" xfId="5214"/>
    <cellStyle name="Normal 6 6 4 4" xfId="5215"/>
    <cellStyle name="Normal 6 6 5" xfId="5216"/>
    <cellStyle name="Normal 6 6 5 2" xfId="5217"/>
    <cellStyle name="Normal 6 6 5 3" xfId="5218"/>
    <cellStyle name="Normal 6 6 5 4" xfId="5219"/>
    <cellStyle name="Normal 6 6 6" xfId="5220"/>
    <cellStyle name="Normal 6 6 6 2" xfId="5221"/>
    <cellStyle name="Normal 6 6 6 3" xfId="5222"/>
    <cellStyle name="Normal 6 6 7" xfId="5223"/>
    <cellStyle name="Normal 6 6 8" xfId="5224"/>
    <cellStyle name="Normal 6 6 9" xfId="5225"/>
    <cellStyle name="Normal 6 7" xfId="5226"/>
    <cellStyle name="Normal 6 7 2" xfId="5227"/>
    <cellStyle name="Normal 6 7 2 2" xfId="5228"/>
    <cellStyle name="Normal 6 7 2 2 2" xfId="5229"/>
    <cellStyle name="Normal 6 7 2 2 2 2" xfId="5230"/>
    <cellStyle name="Normal 6 7 2 2 2 3" xfId="5231"/>
    <cellStyle name="Normal 6 7 2 2 2 4" xfId="5232"/>
    <cellStyle name="Normal 6 7 2 2 3" xfId="5233"/>
    <cellStyle name="Normal 6 7 2 2 4" xfId="5234"/>
    <cellStyle name="Normal 6 7 2 2 5" xfId="5235"/>
    <cellStyle name="Normal 6 7 2 3" xfId="5236"/>
    <cellStyle name="Normal 6 7 2 3 2" xfId="5237"/>
    <cellStyle name="Normal 6 7 2 3 3" xfId="5238"/>
    <cellStyle name="Normal 6 7 2 3 4" xfId="5239"/>
    <cellStyle name="Normal 6 7 2 4" xfId="5240"/>
    <cellStyle name="Normal 6 7 2 5" xfId="5241"/>
    <cellStyle name="Normal 6 7 2 6" xfId="5242"/>
    <cellStyle name="Normal 6 7 3" xfId="5243"/>
    <cellStyle name="Normal 6 7 3 2" xfId="5244"/>
    <cellStyle name="Normal 6 7 3 2 2" xfId="5245"/>
    <cellStyle name="Normal 6 7 3 2 3" xfId="5246"/>
    <cellStyle name="Normal 6 7 3 2 4" xfId="5247"/>
    <cellStyle name="Normal 6 7 3 3" xfId="5248"/>
    <cellStyle name="Normal 6 7 3 4" xfId="5249"/>
    <cellStyle name="Normal 6 7 3 5" xfId="5250"/>
    <cellStyle name="Normal 6 7 4" xfId="5251"/>
    <cellStyle name="Normal 6 7 4 2" xfId="5252"/>
    <cellStyle name="Normal 6 7 4 3" xfId="5253"/>
    <cellStyle name="Normal 6 7 4 4" xfId="5254"/>
    <cellStyle name="Normal 6 7 5" xfId="5255"/>
    <cellStyle name="Normal 6 7 5 2" xfId="5256"/>
    <cellStyle name="Normal 6 7 5 3" xfId="5257"/>
    <cellStyle name="Normal 6 7 5 4" xfId="5258"/>
    <cellStyle name="Normal 6 7 6" xfId="5259"/>
    <cellStyle name="Normal 6 7 6 2" xfId="5260"/>
    <cellStyle name="Normal 6 7 6 3" xfId="5261"/>
    <cellStyle name="Normal 6 7 7" xfId="5262"/>
    <cellStyle name="Normal 6 7 8" xfId="5263"/>
    <cellStyle name="Normal 6 7 9" xfId="5264"/>
    <cellStyle name="Normal 6 8" xfId="5265"/>
    <cellStyle name="Normal 6 8 2" xfId="5266"/>
    <cellStyle name="Normal 6 8 2 2" xfId="5267"/>
    <cellStyle name="Normal 6 8 2 2 2" xfId="5268"/>
    <cellStyle name="Normal 6 8 2 2 3" xfId="5269"/>
    <cellStyle name="Normal 6 8 2 2 4" xfId="5270"/>
    <cellStyle name="Normal 6 8 2 3" xfId="5271"/>
    <cellStyle name="Normal 6 8 2 4" xfId="5272"/>
    <cellStyle name="Normal 6 8 2 5" xfId="5273"/>
    <cellStyle name="Normal 6 8 3" xfId="5274"/>
    <cellStyle name="Normal 6 8 3 2" xfId="5275"/>
    <cellStyle name="Normal 6 8 3 3" xfId="5276"/>
    <cellStyle name="Normal 6 8 3 4" xfId="5277"/>
    <cellStyle name="Normal 6 8 4" xfId="5278"/>
    <cellStyle name="Normal 6 8 5" xfId="5279"/>
    <cellStyle name="Normal 6 8 6" xfId="5280"/>
    <cellStyle name="Normal 6 9" xfId="5281"/>
    <cellStyle name="Normal 6 9 2" xfId="5282"/>
    <cellStyle name="Normal 6 9 2 2" xfId="5283"/>
    <cellStyle name="Normal 6 9 2 2 2" xfId="5284"/>
    <cellStyle name="Normal 6 9 2 2 3" xfId="5285"/>
    <cellStyle name="Normal 6 9 2 2 4" xfId="5286"/>
    <cellStyle name="Normal 6 9 2 3" xfId="5287"/>
    <cellStyle name="Normal 6 9 2 4" xfId="5288"/>
    <cellStyle name="Normal 6 9 2 5" xfId="5289"/>
    <cellStyle name="Normal 6 9 3" xfId="5290"/>
    <cellStyle name="Normal 6 9 3 2" xfId="5291"/>
    <cellStyle name="Normal 6 9 3 3" xfId="5292"/>
    <cellStyle name="Normal 6 9 3 4" xfId="5293"/>
    <cellStyle name="Normal 6 9 4" xfId="5294"/>
    <cellStyle name="Normal 6 9 5" xfId="5295"/>
    <cellStyle name="Normal 6 9 6" xfId="5296"/>
    <cellStyle name="Normal 60" xfId="5297"/>
    <cellStyle name="Normal 60 2" xfId="5298"/>
    <cellStyle name="Normal 60 2 2" xfId="5299"/>
    <cellStyle name="Normal 60 3" xfId="5300"/>
    <cellStyle name="Normal 60 4" xfId="5301"/>
    <cellStyle name="Normal 60 5" xfId="5302"/>
    <cellStyle name="Normal 61" xfId="5303"/>
    <cellStyle name="Normal 61 2" xfId="5304"/>
    <cellStyle name="Normal 61 2 2" xfId="5305"/>
    <cellStyle name="Normal 61 3" xfId="5306"/>
    <cellStyle name="Normal 61 4" xfId="5307"/>
    <cellStyle name="Normal 61 5" xfId="5308"/>
    <cellStyle name="Normal 62" xfId="5309"/>
    <cellStyle name="Normal 62 2" xfId="5310"/>
    <cellStyle name="Normal 62 2 2" xfId="5311"/>
    <cellStyle name="Normal 62 3" xfId="5312"/>
    <cellStyle name="Normal 62 4" xfId="5313"/>
    <cellStyle name="Normal 62 5" xfId="5314"/>
    <cellStyle name="Normal 63" xfId="5315"/>
    <cellStyle name="Normal 63 2" xfId="5316"/>
    <cellStyle name="Normal 63 2 2" xfId="5317"/>
    <cellStyle name="Normal 63 3" xfId="5318"/>
    <cellStyle name="Normal 63 4" xfId="5319"/>
    <cellStyle name="Normal 63 5" xfId="5320"/>
    <cellStyle name="Normal 64" xfId="5321"/>
    <cellStyle name="Normal 64 10" xfId="5322"/>
    <cellStyle name="Normal 64 10 2" xfId="5323"/>
    <cellStyle name="Normal 64 10 3" xfId="5324"/>
    <cellStyle name="Normal 64 2" xfId="5325"/>
    <cellStyle name="Normal 64 2 2" xfId="5326"/>
    <cellStyle name="Normal 64 3" xfId="5327"/>
    <cellStyle name="Normal 64 3 2" xfId="5328"/>
    <cellStyle name="Normal 64 3 2 2" xfId="5329"/>
    <cellStyle name="Normal 64 3 2 2 2" xfId="5330"/>
    <cellStyle name="Normal 64 3 2 2 3" xfId="5331"/>
    <cellStyle name="Normal 64 3 2 2 4" xfId="5332"/>
    <cellStyle name="Normal 64 3 2 3" xfId="5333"/>
    <cellStyle name="Normal 64 3 2 4" xfId="5334"/>
    <cellStyle name="Normal 64 3 2 5" xfId="5335"/>
    <cellStyle name="Normal 64 3 3" xfId="5336"/>
    <cellStyle name="Normal 64 3 3 2" xfId="5337"/>
    <cellStyle name="Normal 64 3 3 3" xfId="5338"/>
    <cellStyle name="Normal 64 3 3 4" xfId="5339"/>
    <cellStyle name="Normal 64 3 4" xfId="5340"/>
    <cellStyle name="Normal 64 3 5" xfId="5341"/>
    <cellStyle name="Normal 64 3 6" xfId="5342"/>
    <cellStyle name="Normal 64 4" xfId="5343"/>
    <cellStyle name="Normal 64 4 2" xfId="5344"/>
    <cellStyle name="Normal 64 4 2 2" xfId="5345"/>
    <cellStyle name="Normal 64 4 2 2 2" xfId="5346"/>
    <cellStyle name="Normal 64 4 2 2 3" xfId="5347"/>
    <cellStyle name="Normal 64 4 2 2 4" xfId="5348"/>
    <cellStyle name="Normal 64 4 2 3" xfId="5349"/>
    <cellStyle name="Normal 64 4 2 4" xfId="5350"/>
    <cellStyle name="Normal 64 4 2 5" xfId="5351"/>
    <cellStyle name="Normal 64 4 3" xfId="5352"/>
    <cellStyle name="Normal 64 4 3 2" xfId="5353"/>
    <cellStyle name="Normal 64 4 3 3" xfId="5354"/>
    <cellStyle name="Normal 64 4 3 4" xfId="5355"/>
    <cellStyle name="Normal 64 4 4" xfId="5356"/>
    <cellStyle name="Normal 64 4 5" xfId="5357"/>
    <cellStyle name="Normal 64 4 6" xfId="5358"/>
    <cellStyle name="Normal 64 5" xfId="5359"/>
    <cellStyle name="Normal 64 5 2" xfId="5360"/>
    <cellStyle name="Normal 64 5 2 2" xfId="5361"/>
    <cellStyle name="Normal 64 5 2 2 2" xfId="5362"/>
    <cellStyle name="Normal 64 5 2 2 3" xfId="5363"/>
    <cellStyle name="Normal 64 5 2 2 4" xfId="5364"/>
    <cellStyle name="Normal 64 5 2 3" xfId="5365"/>
    <cellStyle name="Normal 64 5 2 4" xfId="5366"/>
    <cellStyle name="Normal 64 5 2 5" xfId="5367"/>
    <cellStyle name="Normal 64 5 3" xfId="5368"/>
    <cellStyle name="Normal 64 5 3 2" xfId="5369"/>
    <cellStyle name="Normal 64 5 3 3" xfId="5370"/>
    <cellStyle name="Normal 64 5 3 4" xfId="5371"/>
    <cellStyle name="Normal 64 5 4" xfId="5372"/>
    <cellStyle name="Normal 64 5 5" xfId="5373"/>
    <cellStyle name="Normal 64 5 6" xfId="5374"/>
    <cellStyle name="Normal 64 6" xfId="5375"/>
    <cellStyle name="Normal 64 6 2" xfId="5376"/>
    <cellStyle name="Normal 64 6 2 2" xfId="5377"/>
    <cellStyle name="Normal 64 6 2 3" xfId="5378"/>
    <cellStyle name="Normal 64 6 2 4" xfId="5379"/>
    <cellStyle name="Normal 64 6 3" xfId="5380"/>
    <cellStyle name="Normal 64 6 4" xfId="5381"/>
    <cellStyle name="Normal 64 6 5" xfId="5382"/>
    <cellStyle name="Normal 64 7" xfId="5383"/>
    <cellStyle name="Normal 64 7 2" xfId="5384"/>
    <cellStyle name="Normal 64 7 3" xfId="5385"/>
    <cellStyle name="Normal 64 7 4" xfId="5386"/>
    <cellStyle name="Normal 64 8" xfId="5387"/>
    <cellStyle name="Normal 64 8 2" xfId="5388"/>
    <cellStyle name="Normal 64 8 3" xfId="5389"/>
    <cellStyle name="Normal 64 8 4" xfId="5390"/>
    <cellStyle name="Normal 64 9" xfId="5391"/>
    <cellStyle name="Normal 64 9 2" xfId="5392"/>
    <cellStyle name="Normal 64 9 3" xfId="5393"/>
    <cellStyle name="Normal 64 9 4" xfId="5394"/>
    <cellStyle name="Normal 65" xfId="5395"/>
    <cellStyle name="Normal 65 2" xfId="5396"/>
    <cellStyle name="Normal 65 2 2" xfId="5397"/>
    <cellStyle name="Normal 65 2 2 2" xfId="5398"/>
    <cellStyle name="Normal 65 2 2 2 2" xfId="5399"/>
    <cellStyle name="Normal 65 2 2 2 2 2" xfId="5400"/>
    <cellStyle name="Normal 65 2 2 2 2 3" xfId="5401"/>
    <cellStyle name="Normal 65 2 2 2 2 4" xfId="5402"/>
    <cellStyle name="Normal 65 2 2 2 3" xfId="5403"/>
    <cellStyle name="Normal 65 2 2 2 4" xfId="5404"/>
    <cellStyle name="Normal 65 2 2 2 5" xfId="5405"/>
    <cellStyle name="Normal 65 2 2 3" xfId="5406"/>
    <cellStyle name="Normal 65 2 2 3 2" xfId="5407"/>
    <cellStyle name="Normal 65 2 2 3 3" xfId="5408"/>
    <cellStyle name="Normal 65 2 2 3 4" xfId="5409"/>
    <cellStyle name="Normal 65 2 2 4" xfId="5410"/>
    <cellStyle name="Normal 65 2 2 5" xfId="5411"/>
    <cellStyle name="Normal 65 2 2 6" xfId="5412"/>
    <cellStyle name="Normal 65 2 3" xfId="5413"/>
    <cellStyle name="Normal 65 2 3 2" xfId="5414"/>
    <cellStyle name="Normal 65 2 3 2 2" xfId="5415"/>
    <cellStyle name="Normal 65 2 3 2 3" xfId="5416"/>
    <cellStyle name="Normal 65 2 3 2 4" xfId="5417"/>
    <cellStyle name="Normal 65 2 3 3" xfId="5418"/>
    <cellStyle name="Normal 65 2 3 4" xfId="5419"/>
    <cellStyle name="Normal 65 2 3 5" xfId="5420"/>
    <cellStyle name="Normal 65 2 4" xfId="5421"/>
    <cellStyle name="Normal 65 2 4 2" xfId="5422"/>
    <cellStyle name="Normal 65 2 4 3" xfId="5423"/>
    <cellStyle name="Normal 65 2 4 4" xfId="5424"/>
    <cellStyle name="Normal 65 2 5" xfId="5425"/>
    <cellStyle name="Normal 65 2 5 2" xfId="5426"/>
    <cellStyle name="Normal 65 2 5 3" xfId="5427"/>
    <cellStyle name="Normal 65 2 5 4" xfId="5428"/>
    <cellStyle name="Normal 65 2 6" xfId="5429"/>
    <cellStyle name="Normal 65 2 6 2" xfId="5430"/>
    <cellStyle name="Normal 65 2 6 3" xfId="5431"/>
    <cellStyle name="Normal 65 2 7" xfId="5432"/>
    <cellStyle name="Normal 65 2 8" xfId="5433"/>
    <cellStyle name="Normal 65 2 9" xfId="5434"/>
    <cellStyle name="Normal 65 3" xfId="5435"/>
    <cellStyle name="Normal 66" xfId="5436"/>
    <cellStyle name="Normal 66 2" xfId="5437"/>
    <cellStyle name="Normal 66 2 2" xfId="5438"/>
    <cellStyle name="Normal 66 3" xfId="5439"/>
    <cellStyle name="Normal 66 3 2" xfId="5440"/>
    <cellStyle name="Normal 66 3 2 2" xfId="5441"/>
    <cellStyle name="Normal 66 3 2 2 2" xfId="5442"/>
    <cellStyle name="Normal 66 3 2 2 3" xfId="5443"/>
    <cellStyle name="Normal 66 3 2 2 4" xfId="5444"/>
    <cellStyle name="Normal 66 3 2 3" xfId="5445"/>
    <cellStyle name="Normal 66 3 2 4" xfId="5446"/>
    <cellStyle name="Normal 66 3 2 5" xfId="5447"/>
    <cellStyle name="Normal 66 3 3" xfId="5448"/>
    <cellStyle name="Normal 66 3 3 2" xfId="5449"/>
    <cellStyle name="Normal 66 3 3 3" xfId="5450"/>
    <cellStyle name="Normal 66 3 3 4" xfId="5451"/>
    <cellStyle name="Normal 66 3 4" xfId="5452"/>
    <cellStyle name="Normal 66 3 5" xfId="5453"/>
    <cellStyle name="Normal 66 3 6" xfId="5454"/>
    <cellStyle name="Normal 66 4" xfId="5455"/>
    <cellStyle name="Normal 66 4 2" xfId="5456"/>
    <cellStyle name="Normal 66 4 2 2" xfId="5457"/>
    <cellStyle name="Normal 66 4 2 2 2" xfId="5458"/>
    <cellStyle name="Normal 66 4 2 2 3" xfId="5459"/>
    <cellStyle name="Normal 66 4 2 2 4" xfId="5460"/>
    <cellStyle name="Normal 66 4 2 3" xfId="5461"/>
    <cellStyle name="Normal 66 4 2 4" xfId="5462"/>
    <cellStyle name="Normal 66 4 2 5" xfId="5463"/>
    <cellStyle name="Normal 66 4 3" xfId="5464"/>
    <cellStyle name="Normal 66 4 3 2" xfId="5465"/>
    <cellStyle name="Normal 66 4 3 3" xfId="5466"/>
    <cellStyle name="Normal 66 4 3 4" xfId="5467"/>
    <cellStyle name="Normal 66 4 4" xfId="5468"/>
    <cellStyle name="Normal 66 4 5" xfId="5469"/>
    <cellStyle name="Normal 66 4 6" xfId="5470"/>
    <cellStyle name="Normal 66 5" xfId="5471"/>
    <cellStyle name="Normal 66 5 2" xfId="5472"/>
    <cellStyle name="Normal 66 5 2 2" xfId="5473"/>
    <cellStyle name="Normal 66 5 2 3" xfId="5474"/>
    <cellStyle name="Normal 66 5 2 4" xfId="5475"/>
    <cellStyle name="Normal 66 5 3" xfId="5476"/>
    <cellStyle name="Normal 66 5 4" xfId="5477"/>
    <cellStyle name="Normal 66 5 5" xfId="5478"/>
    <cellStyle name="Normal 66 6" xfId="5479"/>
    <cellStyle name="Normal 66 6 2" xfId="5480"/>
    <cellStyle name="Normal 66 6 3" xfId="5481"/>
    <cellStyle name="Normal 66 6 4" xfId="5482"/>
    <cellStyle name="Normal 66 7" xfId="5483"/>
    <cellStyle name="Normal 66 7 2" xfId="5484"/>
    <cellStyle name="Normal 66 7 3" xfId="5485"/>
    <cellStyle name="Normal 67" xfId="5486"/>
    <cellStyle name="Normal 67 10" xfId="5487"/>
    <cellStyle name="Normal 67 2" xfId="5488"/>
    <cellStyle name="Normal 67 2 2" xfId="5489"/>
    <cellStyle name="Normal 67 2 2 2" xfId="5490"/>
    <cellStyle name="Normal 67 2 2 2 2" xfId="5491"/>
    <cellStyle name="Normal 67 2 2 2 3" xfId="5492"/>
    <cellStyle name="Normal 67 2 2 2 4" xfId="5493"/>
    <cellStyle name="Normal 67 2 2 3" xfId="5494"/>
    <cellStyle name="Normal 67 2 2 4" xfId="5495"/>
    <cellStyle name="Normal 67 2 2 5" xfId="5496"/>
    <cellStyle name="Normal 67 2 3" xfId="5497"/>
    <cellStyle name="Normal 67 2 3 2" xfId="5498"/>
    <cellStyle name="Normal 67 2 3 3" xfId="5499"/>
    <cellStyle name="Normal 67 2 3 4" xfId="5500"/>
    <cellStyle name="Normal 67 2 4" xfId="5501"/>
    <cellStyle name="Normal 67 2 5" xfId="5502"/>
    <cellStyle name="Normal 67 2 6" xfId="5503"/>
    <cellStyle name="Normal 67 3" xfId="5504"/>
    <cellStyle name="Normal 67 3 2" xfId="5505"/>
    <cellStyle name="Normal 67 3 2 2" xfId="5506"/>
    <cellStyle name="Normal 67 3 2 3" xfId="5507"/>
    <cellStyle name="Normal 67 3 2 4" xfId="5508"/>
    <cellStyle name="Normal 67 3 3" xfId="5509"/>
    <cellStyle name="Normal 67 3 4" xfId="5510"/>
    <cellStyle name="Normal 67 3 5" xfId="5511"/>
    <cellStyle name="Normal 67 4" xfId="5512"/>
    <cellStyle name="Normal 67 4 2" xfId="5513"/>
    <cellStyle name="Normal 67 4 3" xfId="5514"/>
    <cellStyle name="Normal 67 4 4" xfId="5515"/>
    <cellStyle name="Normal 67 5" xfId="5516"/>
    <cellStyle name="Normal 67 5 2" xfId="5517"/>
    <cellStyle name="Normal 67 5 3" xfId="5518"/>
    <cellStyle name="Normal 67 5 4" xfId="5519"/>
    <cellStyle name="Normal 67 6" xfId="5520"/>
    <cellStyle name="Normal 67 7" xfId="5521"/>
    <cellStyle name="Normal 67 7 2" xfId="5522"/>
    <cellStyle name="Normal 67 7 3" xfId="5523"/>
    <cellStyle name="Normal 67 8" xfId="5524"/>
    <cellStyle name="Normal 67 9" xfId="5525"/>
    <cellStyle name="Normal 68" xfId="5526"/>
    <cellStyle name="Normal 68 2" xfId="5527"/>
    <cellStyle name="Normal 69" xfId="5528"/>
    <cellStyle name="Normal 69 2" xfId="5529"/>
    <cellStyle name="Normal 69 2 2" xfId="5530"/>
    <cellStyle name="Normal 69 2 3" xfId="5531"/>
    <cellStyle name="Normal 69 2 4" xfId="5532"/>
    <cellStyle name="Normal 7" xfId="5533"/>
    <cellStyle name="Normal 7 2" xfId="5534"/>
    <cellStyle name="Normal 7 2 2" xfId="5535"/>
    <cellStyle name="Normal 7 2 2 2" xfId="5536"/>
    <cellStyle name="Normal 7 2 3" xfId="5537"/>
    <cellStyle name="Normal 7 2 4" xfId="5538"/>
    <cellStyle name="Normal 7 3" xfId="5539"/>
    <cellStyle name="Normal 7 3 2" xfId="5540"/>
    <cellStyle name="Normal 7 4" xfId="5541"/>
    <cellStyle name="Normal 7 5" xfId="5542"/>
    <cellStyle name="Normal 70" xfId="5543"/>
    <cellStyle name="Normal 71" xfId="5544"/>
    <cellStyle name="Normal 72" xfId="5545"/>
    <cellStyle name="Normal 73" xfId="5546"/>
    <cellStyle name="Normal 74" xfId="5547"/>
    <cellStyle name="Normal 75" xfId="5548"/>
    <cellStyle name="Normal 76" xfId="5549"/>
    <cellStyle name="Normal 77" xfId="5550"/>
    <cellStyle name="Normal 78" xfId="5551"/>
    <cellStyle name="Normal 79" xfId="5552"/>
    <cellStyle name="Normal 8" xfId="5553"/>
    <cellStyle name="Normal 8 2" xfId="5554"/>
    <cellStyle name="Normal 8 2 2" xfId="5555"/>
    <cellStyle name="Normal 8 2 2 2" xfId="5556"/>
    <cellStyle name="Normal 8 2 3" xfId="5557"/>
    <cellStyle name="Normal 8 2 4" xfId="5558"/>
    <cellStyle name="Normal 8 3" xfId="5559"/>
    <cellStyle name="Normal 8 3 2" xfId="5560"/>
    <cellStyle name="Normal 8 4" xfId="5561"/>
    <cellStyle name="Normal 8 5" xfId="5562"/>
    <cellStyle name="Normal 80" xfId="5563"/>
    <cellStyle name="Normal 81" xfId="5564"/>
    <cellStyle name="Normal 82" xfId="5565"/>
    <cellStyle name="Normal 83" xfId="5566"/>
    <cellStyle name="Normal 84" xfId="5567"/>
    <cellStyle name="Normal 85" xfId="5568"/>
    <cellStyle name="Normal 86" xfId="5569"/>
    <cellStyle name="Normal 87" xfId="5570"/>
    <cellStyle name="Normal 88" xfId="5571"/>
    <cellStyle name="Normal 89" xfId="5572"/>
    <cellStyle name="Normal 9" xfId="5573"/>
    <cellStyle name="Normal 9 2" xfId="5574"/>
    <cellStyle name="Normal 9 2 2" xfId="5575"/>
    <cellStyle name="Normal 9 3" xfId="5576"/>
    <cellStyle name="Normal 9 4" xfId="5577"/>
    <cellStyle name="Normal 90" xfId="5578"/>
    <cellStyle name="Normal 91" xfId="5579"/>
    <cellStyle name="Normal 92" xfId="5580"/>
    <cellStyle name="Normal 93" xfId="5581"/>
    <cellStyle name="Normal 94" xfId="5582"/>
    <cellStyle name="Normal 95" xfId="5583"/>
    <cellStyle name="Normal 96" xfId="5584"/>
    <cellStyle name="Normal 97" xfId="5585"/>
    <cellStyle name="Normal 98" xfId="5586"/>
    <cellStyle name="Normal 99" xfId="5587"/>
    <cellStyle name="Normal_Plan1" xfId="7667"/>
    <cellStyle name="Normal1" xfId="5588"/>
    <cellStyle name="Normal2" xfId="5589"/>
    <cellStyle name="Normal3" xfId="5590"/>
    <cellStyle name="Nota 2" xfId="5591"/>
    <cellStyle name="Note" xfId="18"/>
    <cellStyle name="Percent [2]" xfId="5592"/>
    <cellStyle name="Percent [2] 2" xfId="5593"/>
    <cellStyle name="Percent [2] 2 2" xfId="5594"/>
    <cellStyle name="Percent [2] 3" xfId="5595"/>
    <cellStyle name="Percent [2] 4" xfId="5596"/>
    <cellStyle name="Percent_Sheet1" xfId="5597"/>
    <cellStyle name="Percentual" xfId="5598"/>
    <cellStyle name="Ponto" xfId="5599"/>
    <cellStyle name="Porcentagem 2" xfId="30"/>
    <cellStyle name="Porcentagem 2 2" xfId="5600"/>
    <cellStyle name="Porcentagem 2 2 2" xfId="5601"/>
    <cellStyle name="Porcentagem 2 3" xfId="5602"/>
    <cellStyle name="Porcentagem 3" xfId="5603"/>
    <cellStyle name="Porcentagem 3 2" xfId="5604"/>
    <cellStyle name="Porcentagem 3 3" xfId="5605"/>
    <cellStyle name="Porcentagem 4" xfId="5606"/>
    <cellStyle name="Porcentagem 4 2" xfId="5607"/>
    <cellStyle name="Porcentagem 4 2 2" xfId="5608"/>
    <cellStyle name="Porcentagem 4 2 2 2" xfId="5609"/>
    <cellStyle name="Porcentagem 4 2 3" xfId="5610"/>
    <cellStyle name="Porcentagem 5" xfId="5611"/>
    <cellStyle name="Porcentagem 6" xfId="5612"/>
    <cellStyle name="Porcentagem 6 10" xfId="5613"/>
    <cellStyle name="Porcentagem 6 10 2" xfId="5614"/>
    <cellStyle name="Porcentagem 6 10 3" xfId="5615"/>
    <cellStyle name="Porcentagem 6 10 4" xfId="5616"/>
    <cellStyle name="Porcentagem 6 11" xfId="5617"/>
    <cellStyle name="Porcentagem 6 11 2" xfId="5618"/>
    <cellStyle name="Porcentagem 6 11 3" xfId="5619"/>
    <cellStyle name="Porcentagem 6 11 4" xfId="5620"/>
    <cellStyle name="Porcentagem 6 12" xfId="5621"/>
    <cellStyle name="Porcentagem 6 12 2" xfId="5622"/>
    <cellStyle name="Porcentagem 6 12 3" xfId="5623"/>
    <cellStyle name="Porcentagem 6 13" xfId="5624"/>
    <cellStyle name="Porcentagem 6 13 2" xfId="5625"/>
    <cellStyle name="Porcentagem 6 14" xfId="5626"/>
    <cellStyle name="Porcentagem 6 15" xfId="5627"/>
    <cellStyle name="Porcentagem 6 2" xfId="5628"/>
    <cellStyle name="Porcentagem 6 2 10" xfId="5629"/>
    <cellStyle name="Porcentagem 6 2 10 2" xfId="5630"/>
    <cellStyle name="Porcentagem 6 2 10 3" xfId="5631"/>
    <cellStyle name="Porcentagem 6 2 10 4" xfId="5632"/>
    <cellStyle name="Porcentagem 6 2 11" xfId="5633"/>
    <cellStyle name="Porcentagem 6 2 11 2" xfId="5634"/>
    <cellStyle name="Porcentagem 6 2 11 3" xfId="5635"/>
    <cellStyle name="Porcentagem 6 2 12" xfId="5636"/>
    <cellStyle name="Porcentagem 6 2 12 2" xfId="5637"/>
    <cellStyle name="Porcentagem 6 2 13" xfId="5638"/>
    <cellStyle name="Porcentagem 6 2 14" xfId="5639"/>
    <cellStyle name="Porcentagem 6 2 2" xfId="5640"/>
    <cellStyle name="Porcentagem 6 2 2 2" xfId="5641"/>
    <cellStyle name="Porcentagem 6 2 2 2 2" xfId="5642"/>
    <cellStyle name="Porcentagem 6 2 2 2 2 2" xfId="5643"/>
    <cellStyle name="Porcentagem 6 2 2 2 2 2 2" xfId="5644"/>
    <cellStyle name="Porcentagem 6 2 2 2 2 2 3" xfId="5645"/>
    <cellStyle name="Porcentagem 6 2 2 2 2 2 4" xfId="5646"/>
    <cellStyle name="Porcentagem 6 2 2 2 2 3" xfId="5647"/>
    <cellStyle name="Porcentagem 6 2 2 2 2 4" xfId="5648"/>
    <cellStyle name="Porcentagem 6 2 2 2 2 5" xfId="5649"/>
    <cellStyle name="Porcentagem 6 2 2 2 3" xfId="5650"/>
    <cellStyle name="Porcentagem 6 2 2 2 3 2" xfId="5651"/>
    <cellStyle name="Porcentagem 6 2 2 2 3 3" xfId="5652"/>
    <cellStyle name="Porcentagem 6 2 2 2 3 4" xfId="5653"/>
    <cellStyle name="Porcentagem 6 2 2 2 4" xfId="5654"/>
    <cellStyle name="Porcentagem 6 2 2 2 5" xfId="5655"/>
    <cellStyle name="Porcentagem 6 2 2 2 6" xfId="5656"/>
    <cellStyle name="Porcentagem 6 2 2 3" xfId="5657"/>
    <cellStyle name="Porcentagem 6 2 2 3 2" xfId="5658"/>
    <cellStyle name="Porcentagem 6 2 2 3 2 2" xfId="5659"/>
    <cellStyle name="Porcentagem 6 2 2 3 2 3" xfId="5660"/>
    <cellStyle name="Porcentagem 6 2 2 3 2 4" xfId="5661"/>
    <cellStyle name="Porcentagem 6 2 2 3 3" xfId="5662"/>
    <cellStyle name="Porcentagem 6 2 2 3 4" xfId="5663"/>
    <cellStyle name="Porcentagem 6 2 2 3 5" xfId="5664"/>
    <cellStyle name="Porcentagem 6 2 2 4" xfId="5665"/>
    <cellStyle name="Porcentagem 6 2 2 4 2" xfId="5666"/>
    <cellStyle name="Porcentagem 6 2 2 4 3" xfId="5667"/>
    <cellStyle name="Porcentagem 6 2 2 4 4" xfId="5668"/>
    <cellStyle name="Porcentagem 6 2 2 5" xfId="5669"/>
    <cellStyle name="Porcentagem 6 2 2 5 2" xfId="5670"/>
    <cellStyle name="Porcentagem 6 2 2 5 3" xfId="5671"/>
    <cellStyle name="Porcentagem 6 2 2 5 4" xfId="5672"/>
    <cellStyle name="Porcentagem 6 2 2 6" xfId="5673"/>
    <cellStyle name="Porcentagem 6 2 2 6 2" xfId="5674"/>
    <cellStyle name="Porcentagem 6 2 2 6 3" xfId="5675"/>
    <cellStyle name="Porcentagem 6 2 2 7" xfId="5676"/>
    <cellStyle name="Porcentagem 6 2 2 8" xfId="5677"/>
    <cellStyle name="Porcentagem 6 2 2 9" xfId="5678"/>
    <cellStyle name="Porcentagem 6 2 3" xfId="5679"/>
    <cellStyle name="Porcentagem 6 2 3 2" xfId="5680"/>
    <cellStyle name="Porcentagem 6 2 3 2 2" xfId="5681"/>
    <cellStyle name="Porcentagem 6 2 3 2 2 2" xfId="5682"/>
    <cellStyle name="Porcentagem 6 2 3 2 2 2 2" xfId="5683"/>
    <cellStyle name="Porcentagem 6 2 3 2 2 2 3" xfId="5684"/>
    <cellStyle name="Porcentagem 6 2 3 2 2 2 4" xfId="5685"/>
    <cellStyle name="Porcentagem 6 2 3 2 2 3" xfId="5686"/>
    <cellStyle name="Porcentagem 6 2 3 2 2 4" xfId="5687"/>
    <cellStyle name="Porcentagem 6 2 3 2 2 5" xfId="5688"/>
    <cellStyle name="Porcentagem 6 2 3 2 3" xfId="5689"/>
    <cellStyle name="Porcentagem 6 2 3 2 3 2" xfId="5690"/>
    <cellStyle name="Porcentagem 6 2 3 2 3 3" xfId="5691"/>
    <cellStyle name="Porcentagem 6 2 3 2 3 4" xfId="5692"/>
    <cellStyle name="Porcentagem 6 2 3 2 4" xfId="5693"/>
    <cellStyle name="Porcentagem 6 2 3 2 5" xfId="5694"/>
    <cellStyle name="Porcentagem 6 2 3 2 6" xfId="5695"/>
    <cellStyle name="Porcentagem 6 2 3 3" xfId="5696"/>
    <cellStyle name="Porcentagem 6 2 3 3 2" xfId="5697"/>
    <cellStyle name="Porcentagem 6 2 3 3 2 2" xfId="5698"/>
    <cellStyle name="Porcentagem 6 2 3 3 2 3" xfId="5699"/>
    <cellStyle name="Porcentagem 6 2 3 3 2 4" xfId="5700"/>
    <cellStyle name="Porcentagem 6 2 3 3 3" xfId="5701"/>
    <cellStyle name="Porcentagem 6 2 3 3 4" xfId="5702"/>
    <cellStyle name="Porcentagem 6 2 3 3 5" xfId="5703"/>
    <cellStyle name="Porcentagem 6 2 3 4" xfId="5704"/>
    <cellStyle name="Porcentagem 6 2 3 4 2" xfId="5705"/>
    <cellStyle name="Porcentagem 6 2 3 4 3" xfId="5706"/>
    <cellStyle name="Porcentagem 6 2 3 4 4" xfId="5707"/>
    <cellStyle name="Porcentagem 6 2 3 5" xfId="5708"/>
    <cellStyle name="Porcentagem 6 2 3 5 2" xfId="5709"/>
    <cellStyle name="Porcentagem 6 2 3 5 3" xfId="5710"/>
    <cellStyle name="Porcentagem 6 2 3 5 4" xfId="5711"/>
    <cellStyle name="Porcentagem 6 2 3 6" xfId="5712"/>
    <cellStyle name="Porcentagem 6 2 3 6 2" xfId="5713"/>
    <cellStyle name="Porcentagem 6 2 3 6 3" xfId="5714"/>
    <cellStyle name="Porcentagem 6 2 3 7" xfId="5715"/>
    <cellStyle name="Porcentagem 6 2 3 8" xfId="5716"/>
    <cellStyle name="Porcentagem 6 2 3 9" xfId="5717"/>
    <cellStyle name="Porcentagem 6 2 4" xfId="5718"/>
    <cellStyle name="Porcentagem 6 2 4 2" xfId="5719"/>
    <cellStyle name="Porcentagem 6 2 4 2 2" xfId="5720"/>
    <cellStyle name="Porcentagem 6 2 4 2 2 2" xfId="5721"/>
    <cellStyle name="Porcentagem 6 2 4 2 2 3" xfId="5722"/>
    <cellStyle name="Porcentagem 6 2 4 2 2 4" xfId="5723"/>
    <cellStyle name="Porcentagem 6 2 4 2 3" xfId="5724"/>
    <cellStyle name="Porcentagem 6 2 4 2 4" xfId="5725"/>
    <cellStyle name="Porcentagem 6 2 4 2 5" xfId="5726"/>
    <cellStyle name="Porcentagem 6 2 4 3" xfId="5727"/>
    <cellStyle name="Porcentagem 6 2 4 3 2" xfId="5728"/>
    <cellStyle name="Porcentagem 6 2 4 3 3" xfId="5729"/>
    <cellStyle name="Porcentagem 6 2 4 3 4" xfId="5730"/>
    <cellStyle name="Porcentagem 6 2 4 4" xfId="5731"/>
    <cellStyle name="Porcentagem 6 2 4 5" xfId="5732"/>
    <cellStyle name="Porcentagem 6 2 4 6" xfId="5733"/>
    <cellStyle name="Porcentagem 6 2 5" xfId="5734"/>
    <cellStyle name="Porcentagem 6 2 5 2" xfId="5735"/>
    <cellStyle name="Porcentagem 6 2 5 2 2" xfId="5736"/>
    <cellStyle name="Porcentagem 6 2 5 2 2 2" xfId="5737"/>
    <cellStyle name="Porcentagem 6 2 5 2 2 3" xfId="5738"/>
    <cellStyle name="Porcentagem 6 2 5 2 2 4" xfId="5739"/>
    <cellStyle name="Porcentagem 6 2 5 2 3" xfId="5740"/>
    <cellStyle name="Porcentagem 6 2 5 2 4" xfId="5741"/>
    <cellStyle name="Porcentagem 6 2 5 2 5" xfId="5742"/>
    <cellStyle name="Porcentagem 6 2 5 3" xfId="5743"/>
    <cellStyle name="Porcentagem 6 2 5 3 2" xfId="5744"/>
    <cellStyle name="Porcentagem 6 2 5 3 3" xfId="5745"/>
    <cellStyle name="Porcentagem 6 2 5 3 4" xfId="5746"/>
    <cellStyle name="Porcentagem 6 2 5 4" xfId="5747"/>
    <cellStyle name="Porcentagem 6 2 5 5" xfId="5748"/>
    <cellStyle name="Porcentagem 6 2 5 6" xfId="5749"/>
    <cellStyle name="Porcentagem 6 2 6" xfId="5750"/>
    <cellStyle name="Porcentagem 6 2 6 2" xfId="5751"/>
    <cellStyle name="Porcentagem 6 2 6 2 2" xfId="5752"/>
    <cellStyle name="Porcentagem 6 2 6 2 2 2" xfId="5753"/>
    <cellStyle name="Porcentagem 6 2 6 2 2 3" xfId="5754"/>
    <cellStyle name="Porcentagem 6 2 6 2 2 4" xfId="5755"/>
    <cellStyle name="Porcentagem 6 2 6 2 3" xfId="5756"/>
    <cellStyle name="Porcentagem 6 2 6 2 4" xfId="5757"/>
    <cellStyle name="Porcentagem 6 2 6 2 5" xfId="5758"/>
    <cellStyle name="Porcentagem 6 2 6 3" xfId="5759"/>
    <cellStyle name="Porcentagem 6 2 6 3 2" xfId="5760"/>
    <cellStyle name="Porcentagem 6 2 6 3 3" xfId="5761"/>
    <cellStyle name="Porcentagem 6 2 6 3 4" xfId="5762"/>
    <cellStyle name="Porcentagem 6 2 6 4" xfId="5763"/>
    <cellStyle name="Porcentagem 6 2 6 5" xfId="5764"/>
    <cellStyle name="Porcentagem 6 2 6 6" xfId="5765"/>
    <cellStyle name="Porcentagem 6 2 7" xfId="5766"/>
    <cellStyle name="Porcentagem 6 2 7 2" xfId="5767"/>
    <cellStyle name="Porcentagem 6 2 7 2 2" xfId="5768"/>
    <cellStyle name="Porcentagem 6 2 7 2 3" xfId="5769"/>
    <cellStyle name="Porcentagem 6 2 7 2 4" xfId="5770"/>
    <cellStyle name="Porcentagem 6 2 7 3" xfId="5771"/>
    <cellStyle name="Porcentagem 6 2 7 4" xfId="5772"/>
    <cellStyle name="Porcentagem 6 2 7 5" xfId="5773"/>
    <cellStyle name="Porcentagem 6 2 8" xfId="5774"/>
    <cellStyle name="Porcentagem 6 2 8 2" xfId="5775"/>
    <cellStyle name="Porcentagem 6 2 8 3" xfId="5776"/>
    <cellStyle name="Porcentagem 6 2 8 4" xfId="5777"/>
    <cellStyle name="Porcentagem 6 2 9" xfId="5778"/>
    <cellStyle name="Porcentagem 6 2 9 2" xfId="5779"/>
    <cellStyle name="Porcentagem 6 2 9 3" xfId="5780"/>
    <cellStyle name="Porcentagem 6 2 9 4" xfId="5781"/>
    <cellStyle name="Porcentagem 6 3" xfId="5782"/>
    <cellStyle name="Porcentagem 6 3 2" xfId="5783"/>
    <cellStyle name="Porcentagem 6 3 2 2" xfId="5784"/>
    <cellStyle name="Porcentagem 6 3 2 2 2" xfId="5785"/>
    <cellStyle name="Porcentagem 6 3 2 2 2 2" xfId="5786"/>
    <cellStyle name="Porcentagem 6 3 2 2 2 3" xfId="5787"/>
    <cellStyle name="Porcentagem 6 3 2 2 2 4" xfId="5788"/>
    <cellStyle name="Porcentagem 6 3 2 2 3" xfId="5789"/>
    <cellStyle name="Porcentagem 6 3 2 2 4" xfId="5790"/>
    <cellStyle name="Porcentagem 6 3 2 2 5" xfId="5791"/>
    <cellStyle name="Porcentagem 6 3 2 3" xfId="5792"/>
    <cellStyle name="Porcentagem 6 3 2 3 2" xfId="5793"/>
    <cellStyle name="Porcentagem 6 3 2 3 3" xfId="5794"/>
    <cellStyle name="Porcentagem 6 3 2 3 4" xfId="5795"/>
    <cellStyle name="Porcentagem 6 3 2 4" xfId="5796"/>
    <cellStyle name="Porcentagem 6 3 2 5" xfId="5797"/>
    <cellStyle name="Porcentagem 6 3 2 6" xfId="5798"/>
    <cellStyle name="Porcentagem 6 3 3" xfId="5799"/>
    <cellStyle name="Porcentagem 6 3 3 2" xfId="5800"/>
    <cellStyle name="Porcentagem 6 3 3 2 2" xfId="5801"/>
    <cellStyle name="Porcentagem 6 3 3 2 3" xfId="5802"/>
    <cellStyle name="Porcentagem 6 3 3 2 4" xfId="5803"/>
    <cellStyle name="Porcentagem 6 3 3 3" xfId="5804"/>
    <cellStyle name="Porcentagem 6 3 3 4" xfId="5805"/>
    <cellStyle name="Porcentagem 6 3 3 5" xfId="5806"/>
    <cellStyle name="Porcentagem 6 3 4" xfId="5807"/>
    <cellStyle name="Porcentagem 6 3 4 2" xfId="5808"/>
    <cellStyle name="Porcentagem 6 3 4 3" xfId="5809"/>
    <cellStyle name="Porcentagem 6 3 4 4" xfId="5810"/>
    <cellStyle name="Porcentagem 6 3 5" xfId="5811"/>
    <cellStyle name="Porcentagem 6 3 5 2" xfId="5812"/>
    <cellStyle name="Porcentagem 6 3 5 3" xfId="5813"/>
    <cellStyle name="Porcentagem 6 3 5 4" xfId="5814"/>
    <cellStyle name="Porcentagem 6 3 6" xfId="5815"/>
    <cellStyle name="Porcentagem 6 3 6 2" xfId="5816"/>
    <cellStyle name="Porcentagem 6 3 6 3" xfId="5817"/>
    <cellStyle name="Porcentagem 6 3 7" xfId="5818"/>
    <cellStyle name="Porcentagem 6 3 8" xfId="5819"/>
    <cellStyle name="Porcentagem 6 3 9" xfId="5820"/>
    <cellStyle name="Porcentagem 6 4" xfId="5821"/>
    <cellStyle name="Porcentagem 6 4 2" xfId="5822"/>
    <cellStyle name="Porcentagem 6 4 2 2" xfId="5823"/>
    <cellStyle name="Porcentagem 6 4 2 2 2" xfId="5824"/>
    <cellStyle name="Porcentagem 6 4 2 2 2 2" xfId="5825"/>
    <cellStyle name="Porcentagem 6 4 2 2 2 3" xfId="5826"/>
    <cellStyle name="Porcentagem 6 4 2 2 2 4" xfId="5827"/>
    <cellStyle name="Porcentagem 6 4 2 2 3" xfId="5828"/>
    <cellStyle name="Porcentagem 6 4 2 2 4" xfId="5829"/>
    <cellStyle name="Porcentagem 6 4 2 2 5" xfId="5830"/>
    <cellStyle name="Porcentagem 6 4 2 3" xfId="5831"/>
    <cellStyle name="Porcentagem 6 4 2 3 2" xfId="5832"/>
    <cellStyle name="Porcentagem 6 4 2 3 3" xfId="5833"/>
    <cellStyle name="Porcentagem 6 4 2 3 4" xfId="5834"/>
    <cellStyle name="Porcentagem 6 4 2 4" xfId="5835"/>
    <cellStyle name="Porcentagem 6 4 2 5" xfId="5836"/>
    <cellStyle name="Porcentagem 6 4 2 6" xfId="5837"/>
    <cellStyle name="Porcentagem 6 4 3" xfId="5838"/>
    <cellStyle name="Porcentagem 6 4 3 2" xfId="5839"/>
    <cellStyle name="Porcentagem 6 4 3 2 2" xfId="5840"/>
    <cellStyle name="Porcentagem 6 4 3 2 3" xfId="5841"/>
    <cellStyle name="Porcentagem 6 4 3 2 4" xfId="5842"/>
    <cellStyle name="Porcentagem 6 4 3 3" xfId="5843"/>
    <cellStyle name="Porcentagem 6 4 3 4" xfId="5844"/>
    <cellStyle name="Porcentagem 6 4 3 5" xfId="5845"/>
    <cellStyle name="Porcentagem 6 4 4" xfId="5846"/>
    <cellStyle name="Porcentagem 6 4 4 2" xfId="5847"/>
    <cellStyle name="Porcentagem 6 4 4 3" xfId="5848"/>
    <cellStyle name="Porcentagem 6 4 4 4" xfId="5849"/>
    <cellStyle name="Porcentagem 6 4 5" xfId="5850"/>
    <cellStyle name="Porcentagem 6 4 5 2" xfId="5851"/>
    <cellStyle name="Porcentagem 6 4 5 3" xfId="5852"/>
    <cellStyle name="Porcentagem 6 4 5 4" xfId="5853"/>
    <cellStyle name="Porcentagem 6 4 6" xfId="5854"/>
    <cellStyle name="Porcentagem 6 4 6 2" xfId="5855"/>
    <cellStyle name="Porcentagem 6 4 6 3" xfId="5856"/>
    <cellStyle name="Porcentagem 6 4 7" xfId="5857"/>
    <cellStyle name="Porcentagem 6 4 8" xfId="5858"/>
    <cellStyle name="Porcentagem 6 4 9" xfId="5859"/>
    <cellStyle name="Porcentagem 6 5" xfId="5860"/>
    <cellStyle name="Porcentagem 6 5 2" xfId="5861"/>
    <cellStyle name="Porcentagem 6 5 2 2" xfId="5862"/>
    <cellStyle name="Porcentagem 6 5 2 2 2" xfId="5863"/>
    <cellStyle name="Porcentagem 6 5 2 2 3" xfId="5864"/>
    <cellStyle name="Porcentagem 6 5 2 2 4" xfId="5865"/>
    <cellStyle name="Porcentagem 6 5 2 3" xfId="5866"/>
    <cellStyle name="Porcentagem 6 5 2 4" xfId="5867"/>
    <cellStyle name="Porcentagem 6 5 2 5" xfId="5868"/>
    <cellStyle name="Porcentagem 6 5 3" xfId="5869"/>
    <cellStyle name="Porcentagem 6 5 3 2" xfId="5870"/>
    <cellStyle name="Porcentagem 6 5 3 3" xfId="5871"/>
    <cellStyle name="Porcentagem 6 5 3 4" xfId="5872"/>
    <cellStyle name="Porcentagem 6 5 4" xfId="5873"/>
    <cellStyle name="Porcentagem 6 5 5" xfId="5874"/>
    <cellStyle name="Porcentagem 6 5 6" xfId="5875"/>
    <cellStyle name="Porcentagem 6 6" xfId="5876"/>
    <cellStyle name="Porcentagem 6 6 2" xfId="5877"/>
    <cellStyle name="Porcentagem 6 6 2 2" xfId="5878"/>
    <cellStyle name="Porcentagem 6 6 2 2 2" xfId="5879"/>
    <cellStyle name="Porcentagem 6 6 2 2 3" xfId="5880"/>
    <cellStyle name="Porcentagem 6 6 2 2 4" xfId="5881"/>
    <cellStyle name="Porcentagem 6 6 2 3" xfId="5882"/>
    <cellStyle name="Porcentagem 6 6 2 4" xfId="5883"/>
    <cellStyle name="Porcentagem 6 6 2 5" xfId="5884"/>
    <cellStyle name="Porcentagem 6 6 3" xfId="5885"/>
    <cellStyle name="Porcentagem 6 6 3 2" xfId="5886"/>
    <cellStyle name="Porcentagem 6 6 3 3" xfId="5887"/>
    <cellStyle name="Porcentagem 6 6 3 4" xfId="5888"/>
    <cellStyle name="Porcentagem 6 6 4" xfId="5889"/>
    <cellStyle name="Porcentagem 6 6 5" xfId="5890"/>
    <cellStyle name="Porcentagem 6 6 6" xfId="5891"/>
    <cellStyle name="Porcentagem 6 7" xfId="5892"/>
    <cellStyle name="Porcentagem 6 7 2" xfId="5893"/>
    <cellStyle name="Porcentagem 6 7 2 2" xfId="5894"/>
    <cellStyle name="Porcentagem 6 7 2 2 2" xfId="5895"/>
    <cellStyle name="Porcentagem 6 7 2 2 3" xfId="5896"/>
    <cellStyle name="Porcentagem 6 7 2 2 4" xfId="5897"/>
    <cellStyle name="Porcentagem 6 7 2 3" xfId="5898"/>
    <cellStyle name="Porcentagem 6 7 2 4" xfId="5899"/>
    <cellStyle name="Porcentagem 6 7 2 5" xfId="5900"/>
    <cellStyle name="Porcentagem 6 7 3" xfId="5901"/>
    <cellStyle name="Porcentagem 6 7 3 2" xfId="5902"/>
    <cellStyle name="Porcentagem 6 7 3 3" xfId="5903"/>
    <cellStyle name="Porcentagem 6 7 3 4" xfId="5904"/>
    <cellStyle name="Porcentagem 6 7 4" xfId="5905"/>
    <cellStyle name="Porcentagem 6 7 5" xfId="5906"/>
    <cellStyle name="Porcentagem 6 7 6" xfId="5907"/>
    <cellStyle name="Porcentagem 6 8" xfId="5908"/>
    <cellStyle name="Porcentagem 6 8 2" xfId="5909"/>
    <cellStyle name="Porcentagem 6 8 2 2" xfId="5910"/>
    <cellStyle name="Porcentagem 6 8 2 3" xfId="5911"/>
    <cellStyle name="Porcentagem 6 8 2 4" xfId="5912"/>
    <cellStyle name="Porcentagem 6 8 3" xfId="5913"/>
    <cellStyle name="Porcentagem 6 8 4" xfId="5914"/>
    <cellStyle name="Porcentagem 6 8 5" xfId="5915"/>
    <cellStyle name="Porcentagem 6 9" xfId="5916"/>
    <cellStyle name="Porcentagem 6 9 2" xfId="5917"/>
    <cellStyle name="Porcentagem 6 9 3" xfId="5918"/>
    <cellStyle name="Porcentagem 6 9 4" xfId="5919"/>
    <cellStyle name="Porcentagem 7" xfId="5920"/>
    <cellStyle name="Porcentagem 7 2" xfId="5921"/>
    <cellStyle name="Porcentagem 8" xfId="5922"/>
    <cellStyle name="Result" xfId="5923"/>
    <cellStyle name="Result2" xfId="5924"/>
    <cellStyle name="Saída 2" xfId="5925"/>
    <cellStyle name="Sep. milhar [0]" xfId="5926"/>
    <cellStyle name="Separador de m" xfId="5927"/>
    <cellStyle name="Separador de milhares 2" xfId="31"/>
    <cellStyle name="Separador de milhares 2 2" xfId="5928"/>
    <cellStyle name="Separador de milhares 2 2 2" xfId="5929"/>
    <cellStyle name="Separador de milhares 2 2 2 2" xfId="5930"/>
    <cellStyle name="Separador de milhares 2 2 3" xfId="5931"/>
    <cellStyle name="Separador de milhares 2 2 4" xfId="5932"/>
    <cellStyle name="Separador de milhares 2 3" xfId="5933"/>
    <cellStyle name="Separador de milhares 2 3 2" xfId="5934"/>
    <cellStyle name="Separador de milhares 2 4" xfId="5935"/>
    <cellStyle name="Separador de milhares 2 5" xfId="5936"/>
    <cellStyle name="Separador de milhares 3" xfId="5937"/>
    <cellStyle name="Separador de milhares 4" xfId="5938"/>
    <cellStyle name="Sepavador de milhares [0]_Pasta2" xfId="5939"/>
    <cellStyle name="Standard_RP100_01 (metr.)" xfId="5940"/>
    <cellStyle name="Status" xfId="19"/>
    <cellStyle name="Text" xfId="20"/>
    <cellStyle name="Texto de Aviso 2" xfId="5941"/>
    <cellStyle name="Texto Explicativo 2" xfId="5942"/>
    <cellStyle name="Título 1 2" xfId="5943"/>
    <cellStyle name="Título 2 2" xfId="5944"/>
    <cellStyle name="Título 3 2" xfId="5945"/>
    <cellStyle name="Título 4 2" xfId="5946"/>
    <cellStyle name="Titulo1" xfId="5947"/>
    <cellStyle name="Titulo2" xfId="5948"/>
    <cellStyle name="Vírgula 10" xfId="5949"/>
    <cellStyle name="Vírgula 10 10" xfId="5950"/>
    <cellStyle name="Vírgula 10 10 2" xfId="5951"/>
    <cellStyle name="Vírgula 10 10 3" xfId="5952"/>
    <cellStyle name="Vírgula 10 10 4" xfId="5953"/>
    <cellStyle name="Vírgula 10 11" xfId="5954"/>
    <cellStyle name="Vírgula 10 11 2" xfId="5955"/>
    <cellStyle name="Vírgula 10 11 3" xfId="5956"/>
    <cellStyle name="Vírgula 10 11 4" xfId="5957"/>
    <cellStyle name="Vírgula 10 12" xfId="5958"/>
    <cellStyle name="Vírgula 10 12 2" xfId="5959"/>
    <cellStyle name="Vírgula 10 12 3" xfId="5960"/>
    <cellStyle name="Vírgula 10 13" xfId="5961"/>
    <cellStyle name="Vírgula 10 13 2" xfId="5962"/>
    <cellStyle name="Vírgula 10 14" xfId="5963"/>
    <cellStyle name="Vírgula 10 15" xfId="5964"/>
    <cellStyle name="Vírgula 10 2" xfId="5965"/>
    <cellStyle name="Vírgula 10 2 10" xfId="5966"/>
    <cellStyle name="Vírgula 10 2 10 2" xfId="5967"/>
    <cellStyle name="Vírgula 10 2 10 3" xfId="5968"/>
    <cellStyle name="Vírgula 10 2 10 4" xfId="5969"/>
    <cellStyle name="Vírgula 10 2 11" xfId="5970"/>
    <cellStyle name="Vírgula 10 2 11 2" xfId="5971"/>
    <cellStyle name="Vírgula 10 2 11 3" xfId="5972"/>
    <cellStyle name="Vírgula 10 2 12" xfId="5973"/>
    <cellStyle name="Vírgula 10 2 12 2" xfId="5974"/>
    <cellStyle name="Vírgula 10 2 13" xfId="5975"/>
    <cellStyle name="Vírgula 10 2 14" xfId="5976"/>
    <cellStyle name="Vírgula 10 2 2" xfId="5977"/>
    <cellStyle name="Vírgula 10 2 2 2" xfId="5978"/>
    <cellStyle name="Vírgula 10 2 2 2 2" xfId="5979"/>
    <cellStyle name="Vírgula 10 2 2 2 2 2" xfId="5980"/>
    <cellStyle name="Vírgula 10 2 2 2 2 2 2" xfId="5981"/>
    <cellStyle name="Vírgula 10 2 2 2 2 2 3" xfId="5982"/>
    <cellStyle name="Vírgula 10 2 2 2 2 2 4" xfId="5983"/>
    <cellStyle name="Vírgula 10 2 2 2 2 3" xfId="5984"/>
    <cellStyle name="Vírgula 10 2 2 2 2 4" xfId="5985"/>
    <cellStyle name="Vírgula 10 2 2 2 2 5" xfId="5986"/>
    <cellStyle name="Vírgula 10 2 2 2 3" xfId="5987"/>
    <cellStyle name="Vírgula 10 2 2 2 3 2" xfId="5988"/>
    <cellStyle name="Vírgula 10 2 2 2 3 3" xfId="5989"/>
    <cellStyle name="Vírgula 10 2 2 2 3 4" xfId="5990"/>
    <cellStyle name="Vírgula 10 2 2 2 4" xfId="5991"/>
    <cellStyle name="Vírgula 10 2 2 2 5" xfId="5992"/>
    <cellStyle name="Vírgula 10 2 2 2 6" xfId="5993"/>
    <cellStyle name="Vírgula 10 2 2 3" xfId="5994"/>
    <cellStyle name="Vírgula 10 2 2 3 2" xfId="5995"/>
    <cellStyle name="Vírgula 10 2 2 3 2 2" xfId="5996"/>
    <cellStyle name="Vírgula 10 2 2 3 2 3" xfId="5997"/>
    <cellStyle name="Vírgula 10 2 2 3 2 4" xfId="5998"/>
    <cellStyle name="Vírgula 10 2 2 3 3" xfId="5999"/>
    <cellStyle name="Vírgula 10 2 2 3 4" xfId="6000"/>
    <cellStyle name="Vírgula 10 2 2 3 5" xfId="6001"/>
    <cellStyle name="Vírgula 10 2 2 4" xfId="6002"/>
    <cellStyle name="Vírgula 10 2 2 4 2" xfId="6003"/>
    <cellStyle name="Vírgula 10 2 2 4 3" xfId="6004"/>
    <cellStyle name="Vírgula 10 2 2 4 4" xfId="6005"/>
    <cellStyle name="Vírgula 10 2 2 5" xfId="6006"/>
    <cellStyle name="Vírgula 10 2 2 5 2" xfId="6007"/>
    <cellStyle name="Vírgula 10 2 2 5 3" xfId="6008"/>
    <cellStyle name="Vírgula 10 2 2 5 4" xfId="6009"/>
    <cellStyle name="Vírgula 10 2 2 6" xfId="6010"/>
    <cellStyle name="Vírgula 10 2 2 6 2" xfId="6011"/>
    <cellStyle name="Vírgula 10 2 2 6 3" xfId="6012"/>
    <cellStyle name="Vírgula 10 2 2 7" xfId="6013"/>
    <cellStyle name="Vírgula 10 2 2 8" xfId="6014"/>
    <cellStyle name="Vírgula 10 2 2 9" xfId="6015"/>
    <cellStyle name="Vírgula 10 2 3" xfId="6016"/>
    <cellStyle name="Vírgula 10 2 3 2" xfId="6017"/>
    <cellStyle name="Vírgula 10 2 3 2 2" xfId="6018"/>
    <cellStyle name="Vírgula 10 2 3 2 2 2" xfId="6019"/>
    <cellStyle name="Vírgula 10 2 3 2 2 2 2" xfId="6020"/>
    <cellStyle name="Vírgula 10 2 3 2 2 2 3" xfId="6021"/>
    <cellStyle name="Vírgula 10 2 3 2 2 2 4" xfId="6022"/>
    <cellStyle name="Vírgula 10 2 3 2 2 3" xfId="6023"/>
    <cellStyle name="Vírgula 10 2 3 2 2 4" xfId="6024"/>
    <cellStyle name="Vírgula 10 2 3 2 2 5" xfId="6025"/>
    <cellStyle name="Vírgula 10 2 3 2 3" xfId="6026"/>
    <cellStyle name="Vírgula 10 2 3 2 3 2" xfId="6027"/>
    <cellStyle name="Vírgula 10 2 3 2 3 3" xfId="6028"/>
    <cellStyle name="Vírgula 10 2 3 2 3 4" xfId="6029"/>
    <cellStyle name="Vírgula 10 2 3 2 4" xfId="6030"/>
    <cellStyle name="Vírgula 10 2 3 2 5" xfId="6031"/>
    <cellStyle name="Vírgula 10 2 3 2 6" xfId="6032"/>
    <cellStyle name="Vírgula 10 2 3 3" xfId="6033"/>
    <cellStyle name="Vírgula 10 2 3 3 2" xfId="6034"/>
    <cellStyle name="Vírgula 10 2 3 3 2 2" xfId="6035"/>
    <cellStyle name="Vírgula 10 2 3 3 2 3" xfId="6036"/>
    <cellStyle name="Vírgula 10 2 3 3 2 4" xfId="6037"/>
    <cellStyle name="Vírgula 10 2 3 3 3" xfId="6038"/>
    <cellStyle name="Vírgula 10 2 3 3 4" xfId="6039"/>
    <cellStyle name="Vírgula 10 2 3 3 5" xfId="6040"/>
    <cellStyle name="Vírgula 10 2 3 4" xfId="6041"/>
    <cellStyle name="Vírgula 10 2 3 4 2" xfId="6042"/>
    <cellStyle name="Vírgula 10 2 3 4 3" xfId="6043"/>
    <cellStyle name="Vírgula 10 2 3 4 4" xfId="6044"/>
    <cellStyle name="Vírgula 10 2 3 5" xfId="6045"/>
    <cellStyle name="Vírgula 10 2 3 5 2" xfId="6046"/>
    <cellStyle name="Vírgula 10 2 3 5 3" xfId="6047"/>
    <cellStyle name="Vírgula 10 2 3 5 4" xfId="6048"/>
    <cellStyle name="Vírgula 10 2 3 6" xfId="6049"/>
    <cellStyle name="Vírgula 10 2 3 6 2" xfId="6050"/>
    <cellStyle name="Vírgula 10 2 3 6 3" xfId="6051"/>
    <cellStyle name="Vírgula 10 2 3 7" xfId="6052"/>
    <cellStyle name="Vírgula 10 2 3 8" xfId="6053"/>
    <cellStyle name="Vírgula 10 2 3 9" xfId="6054"/>
    <cellStyle name="Vírgula 10 2 4" xfId="6055"/>
    <cellStyle name="Vírgula 10 2 4 2" xfId="6056"/>
    <cellStyle name="Vírgula 10 2 4 2 2" xfId="6057"/>
    <cellStyle name="Vírgula 10 2 4 2 2 2" xfId="6058"/>
    <cellStyle name="Vírgula 10 2 4 2 2 3" xfId="6059"/>
    <cellStyle name="Vírgula 10 2 4 2 2 4" xfId="6060"/>
    <cellStyle name="Vírgula 10 2 4 2 3" xfId="6061"/>
    <cellStyle name="Vírgula 10 2 4 2 4" xfId="6062"/>
    <cellStyle name="Vírgula 10 2 4 2 5" xfId="6063"/>
    <cellStyle name="Vírgula 10 2 4 3" xfId="6064"/>
    <cellStyle name="Vírgula 10 2 4 3 2" xfId="6065"/>
    <cellStyle name="Vírgula 10 2 4 3 3" xfId="6066"/>
    <cellStyle name="Vírgula 10 2 4 3 4" xfId="6067"/>
    <cellStyle name="Vírgula 10 2 4 4" xfId="6068"/>
    <cellStyle name="Vírgula 10 2 4 5" xfId="6069"/>
    <cellStyle name="Vírgula 10 2 4 6" xfId="6070"/>
    <cellStyle name="Vírgula 10 2 5" xfId="6071"/>
    <cellStyle name="Vírgula 10 2 5 2" xfId="6072"/>
    <cellStyle name="Vírgula 10 2 5 2 2" xfId="6073"/>
    <cellStyle name="Vírgula 10 2 5 2 2 2" xfId="6074"/>
    <cellStyle name="Vírgula 10 2 5 2 2 3" xfId="6075"/>
    <cellStyle name="Vírgula 10 2 5 2 2 4" xfId="6076"/>
    <cellStyle name="Vírgula 10 2 5 2 3" xfId="6077"/>
    <cellStyle name="Vírgula 10 2 5 2 4" xfId="6078"/>
    <cellStyle name="Vírgula 10 2 5 2 5" xfId="6079"/>
    <cellStyle name="Vírgula 10 2 5 3" xfId="6080"/>
    <cellStyle name="Vírgula 10 2 5 3 2" xfId="6081"/>
    <cellStyle name="Vírgula 10 2 5 3 3" xfId="6082"/>
    <cellStyle name="Vírgula 10 2 5 3 4" xfId="6083"/>
    <cellStyle name="Vírgula 10 2 5 4" xfId="6084"/>
    <cellStyle name="Vírgula 10 2 5 5" xfId="6085"/>
    <cellStyle name="Vírgula 10 2 5 6" xfId="6086"/>
    <cellStyle name="Vírgula 10 2 6" xfId="6087"/>
    <cellStyle name="Vírgula 10 2 6 2" xfId="6088"/>
    <cellStyle name="Vírgula 10 2 6 2 2" xfId="6089"/>
    <cellStyle name="Vírgula 10 2 6 2 2 2" xfId="6090"/>
    <cellStyle name="Vírgula 10 2 6 2 2 3" xfId="6091"/>
    <cellStyle name="Vírgula 10 2 6 2 2 4" xfId="6092"/>
    <cellStyle name="Vírgula 10 2 6 2 3" xfId="6093"/>
    <cellStyle name="Vírgula 10 2 6 2 4" xfId="6094"/>
    <cellStyle name="Vírgula 10 2 6 2 5" xfId="6095"/>
    <cellStyle name="Vírgula 10 2 6 3" xfId="6096"/>
    <cellStyle name="Vírgula 10 2 6 3 2" xfId="6097"/>
    <cellStyle name="Vírgula 10 2 6 3 3" xfId="6098"/>
    <cellStyle name="Vírgula 10 2 6 3 4" xfId="6099"/>
    <cellStyle name="Vírgula 10 2 6 4" xfId="6100"/>
    <cellStyle name="Vírgula 10 2 6 5" xfId="6101"/>
    <cellStyle name="Vírgula 10 2 6 6" xfId="6102"/>
    <cellStyle name="Vírgula 10 2 7" xfId="6103"/>
    <cellStyle name="Vírgula 10 2 7 2" xfId="6104"/>
    <cellStyle name="Vírgula 10 2 7 2 2" xfId="6105"/>
    <cellStyle name="Vírgula 10 2 7 2 3" xfId="6106"/>
    <cellStyle name="Vírgula 10 2 7 2 4" xfId="6107"/>
    <cellStyle name="Vírgula 10 2 7 3" xfId="6108"/>
    <cellStyle name="Vírgula 10 2 7 4" xfId="6109"/>
    <cellStyle name="Vírgula 10 2 7 5" xfId="6110"/>
    <cellStyle name="Vírgula 10 2 8" xfId="6111"/>
    <cellStyle name="Vírgula 10 2 8 2" xfId="6112"/>
    <cellStyle name="Vírgula 10 2 8 3" xfId="6113"/>
    <cellStyle name="Vírgula 10 2 8 4" xfId="6114"/>
    <cellStyle name="Vírgula 10 2 9" xfId="6115"/>
    <cellStyle name="Vírgula 10 2 9 2" xfId="6116"/>
    <cellStyle name="Vírgula 10 2 9 3" xfId="6117"/>
    <cellStyle name="Vírgula 10 2 9 4" xfId="6118"/>
    <cellStyle name="Vírgula 10 3" xfId="6119"/>
    <cellStyle name="Vírgula 10 3 2" xfId="6120"/>
    <cellStyle name="Vírgula 10 3 2 2" xfId="6121"/>
    <cellStyle name="Vírgula 10 3 2 2 2" xfId="6122"/>
    <cellStyle name="Vírgula 10 3 2 2 2 2" xfId="6123"/>
    <cellStyle name="Vírgula 10 3 2 2 2 3" xfId="6124"/>
    <cellStyle name="Vírgula 10 3 2 2 2 4" xfId="6125"/>
    <cellStyle name="Vírgula 10 3 2 2 3" xfId="6126"/>
    <cellStyle name="Vírgula 10 3 2 2 4" xfId="6127"/>
    <cellStyle name="Vírgula 10 3 2 2 5" xfId="6128"/>
    <cellStyle name="Vírgula 10 3 2 3" xfId="6129"/>
    <cellStyle name="Vírgula 10 3 2 3 2" xfId="6130"/>
    <cellStyle name="Vírgula 10 3 2 3 3" xfId="6131"/>
    <cellStyle name="Vírgula 10 3 2 3 4" xfId="6132"/>
    <cellStyle name="Vírgula 10 3 2 4" xfId="6133"/>
    <cellStyle name="Vírgula 10 3 2 5" xfId="6134"/>
    <cellStyle name="Vírgula 10 3 2 6" xfId="6135"/>
    <cellStyle name="Vírgula 10 3 3" xfId="6136"/>
    <cellStyle name="Vírgula 10 3 3 2" xfId="6137"/>
    <cellStyle name="Vírgula 10 3 3 2 2" xfId="6138"/>
    <cellStyle name="Vírgula 10 3 3 2 3" xfId="6139"/>
    <cellStyle name="Vírgula 10 3 3 2 4" xfId="6140"/>
    <cellStyle name="Vírgula 10 3 3 3" xfId="6141"/>
    <cellStyle name="Vírgula 10 3 3 4" xfId="6142"/>
    <cellStyle name="Vírgula 10 3 3 5" xfId="6143"/>
    <cellStyle name="Vírgula 10 3 4" xfId="6144"/>
    <cellStyle name="Vírgula 10 3 4 2" xfId="6145"/>
    <cellStyle name="Vírgula 10 3 4 3" xfId="6146"/>
    <cellStyle name="Vírgula 10 3 4 4" xfId="6147"/>
    <cellStyle name="Vírgula 10 3 5" xfId="6148"/>
    <cellStyle name="Vírgula 10 3 5 2" xfId="6149"/>
    <cellStyle name="Vírgula 10 3 5 3" xfId="6150"/>
    <cellStyle name="Vírgula 10 3 5 4" xfId="6151"/>
    <cellStyle name="Vírgula 10 3 6" xfId="6152"/>
    <cellStyle name="Vírgula 10 3 6 2" xfId="6153"/>
    <cellStyle name="Vírgula 10 3 6 3" xfId="6154"/>
    <cellStyle name="Vírgula 10 3 7" xfId="6155"/>
    <cellStyle name="Vírgula 10 3 8" xfId="6156"/>
    <cellStyle name="Vírgula 10 3 9" xfId="6157"/>
    <cellStyle name="Vírgula 10 4" xfId="6158"/>
    <cellStyle name="Vírgula 10 4 2" xfId="6159"/>
    <cellStyle name="Vírgula 10 4 2 2" xfId="6160"/>
    <cellStyle name="Vírgula 10 4 2 2 2" xfId="6161"/>
    <cellStyle name="Vírgula 10 4 2 2 2 2" xfId="6162"/>
    <cellStyle name="Vírgula 10 4 2 2 2 3" xfId="6163"/>
    <cellStyle name="Vírgula 10 4 2 2 2 4" xfId="6164"/>
    <cellStyle name="Vírgula 10 4 2 2 3" xfId="6165"/>
    <cellStyle name="Vírgula 10 4 2 2 4" xfId="6166"/>
    <cellStyle name="Vírgula 10 4 2 2 5" xfId="6167"/>
    <cellStyle name="Vírgula 10 4 2 3" xfId="6168"/>
    <cellStyle name="Vírgula 10 4 2 3 2" xfId="6169"/>
    <cellStyle name="Vírgula 10 4 2 3 3" xfId="6170"/>
    <cellStyle name="Vírgula 10 4 2 3 4" xfId="6171"/>
    <cellStyle name="Vírgula 10 4 2 4" xfId="6172"/>
    <cellStyle name="Vírgula 10 4 2 5" xfId="6173"/>
    <cellStyle name="Vírgula 10 4 2 6" xfId="6174"/>
    <cellStyle name="Vírgula 10 4 3" xfId="6175"/>
    <cellStyle name="Vírgula 10 4 3 2" xfId="6176"/>
    <cellStyle name="Vírgula 10 4 3 2 2" xfId="6177"/>
    <cellStyle name="Vírgula 10 4 3 2 3" xfId="6178"/>
    <cellStyle name="Vírgula 10 4 3 2 4" xfId="6179"/>
    <cellStyle name="Vírgula 10 4 3 3" xfId="6180"/>
    <cellStyle name="Vírgula 10 4 3 4" xfId="6181"/>
    <cellStyle name="Vírgula 10 4 3 5" xfId="6182"/>
    <cellStyle name="Vírgula 10 4 4" xfId="6183"/>
    <cellStyle name="Vírgula 10 4 4 2" xfId="6184"/>
    <cellStyle name="Vírgula 10 4 4 3" xfId="6185"/>
    <cellStyle name="Vírgula 10 4 4 4" xfId="6186"/>
    <cellStyle name="Vírgula 10 4 5" xfId="6187"/>
    <cellStyle name="Vírgula 10 4 5 2" xfId="6188"/>
    <cellStyle name="Vírgula 10 4 5 3" xfId="6189"/>
    <cellStyle name="Vírgula 10 4 5 4" xfId="6190"/>
    <cellStyle name="Vírgula 10 4 6" xfId="6191"/>
    <cellStyle name="Vírgula 10 4 6 2" xfId="6192"/>
    <cellStyle name="Vírgula 10 4 6 3" xfId="6193"/>
    <cellStyle name="Vírgula 10 4 7" xfId="6194"/>
    <cellStyle name="Vírgula 10 4 8" xfId="6195"/>
    <cellStyle name="Vírgula 10 4 9" xfId="6196"/>
    <cellStyle name="Vírgula 10 5" xfId="6197"/>
    <cellStyle name="Vírgula 10 5 2" xfId="6198"/>
    <cellStyle name="Vírgula 10 5 2 2" xfId="6199"/>
    <cellStyle name="Vírgula 10 5 2 2 2" xfId="6200"/>
    <cellStyle name="Vírgula 10 5 2 2 3" xfId="6201"/>
    <cellStyle name="Vírgula 10 5 2 2 4" xfId="6202"/>
    <cellStyle name="Vírgula 10 5 2 3" xfId="6203"/>
    <cellStyle name="Vírgula 10 5 2 4" xfId="6204"/>
    <cellStyle name="Vírgula 10 5 2 5" xfId="6205"/>
    <cellStyle name="Vírgula 10 5 3" xfId="6206"/>
    <cellStyle name="Vírgula 10 5 3 2" xfId="6207"/>
    <cellStyle name="Vírgula 10 5 3 3" xfId="6208"/>
    <cellStyle name="Vírgula 10 5 3 4" xfId="6209"/>
    <cellStyle name="Vírgula 10 5 4" xfId="6210"/>
    <cellStyle name="Vírgula 10 5 5" xfId="6211"/>
    <cellStyle name="Vírgula 10 5 6" xfId="6212"/>
    <cellStyle name="Vírgula 10 6" xfId="6213"/>
    <cellStyle name="Vírgula 10 6 2" xfId="6214"/>
    <cellStyle name="Vírgula 10 6 2 2" xfId="6215"/>
    <cellStyle name="Vírgula 10 6 2 2 2" xfId="6216"/>
    <cellStyle name="Vírgula 10 6 2 2 3" xfId="6217"/>
    <cellStyle name="Vírgula 10 6 2 2 4" xfId="6218"/>
    <cellStyle name="Vírgula 10 6 2 3" xfId="6219"/>
    <cellStyle name="Vírgula 10 6 2 4" xfId="6220"/>
    <cellStyle name="Vírgula 10 6 2 5" xfId="6221"/>
    <cellStyle name="Vírgula 10 6 3" xfId="6222"/>
    <cellStyle name="Vírgula 10 6 3 2" xfId="6223"/>
    <cellStyle name="Vírgula 10 6 3 3" xfId="6224"/>
    <cellStyle name="Vírgula 10 6 3 4" xfId="6225"/>
    <cellStyle name="Vírgula 10 6 4" xfId="6226"/>
    <cellStyle name="Vírgula 10 6 5" xfId="6227"/>
    <cellStyle name="Vírgula 10 6 6" xfId="6228"/>
    <cellStyle name="Vírgula 10 7" xfId="6229"/>
    <cellStyle name="Vírgula 10 7 2" xfId="6230"/>
    <cellStyle name="Vírgula 10 7 2 2" xfId="6231"/>
    <cellStyle name="Vírgula 10 7 2 2 2" xfId="6232"/>
    <cellStyle name="Vírgula 10 7 2 2 3" xfId="6233"/>
    <cellStyle name="Vírgula 10 7 2 2 4" xfId="6234"/>
    <cellStyle name="Vírgula 10 7 2 3" xfId="6235"/>
    <cellStyle name="Vírgula 10 7 2 4" xfId="6236"/>
    <cellStyle name="Vírgula 10 7 2 5" xfId="6237"/>
    <cellStyle name="Vírgula 10 7 3" xfId="6238"/>
    <cellStyle name="Vírgula 10 7 3 2" xfId="6239"/>
    <cellStyle name="Vírgula 10 7 3 3" xfId="6240"/>
    <cellStyle name="Vírgula 10 7 3 4" xfId="6241"/>
    <cellStyle name="Vírgula 10 7 4" xfId="6242"/>
    <cellStyle name="Vírgula 10 7 5" xfId="6243"/>
    <cellStyle name="Vírgula 10 7 6" xfId="6244"/>
    <cellStyle name="Vírgula 10 8" xfId="6245"/>
    <cellStyle name="Vírgula 10 8 2" xfId="6246"/>
    <cellStyle name="Vírgula 10 8 2 2" xfId="6247"/>
    <cellStyle name="Vírgula 10 8 2 3" xfId="6248"/>
    <cellStyle name="Vírgula 10 8 2 4" xfId="6249"/>
    <cellStyle name="Vírgula 10 8 3" xfId="6250"/>
    <cellStyle name="Vírgula 10 8 4" xfId="6251"/>
    <cellStyle name="Vírgula 10 8 5" xfId="6252"/>
    <cellStyle name="Vírgula 10 9" xfId="6253"/>
    <cellStyle name="Vírgula 10 9 2" xfId="6254"/>
    <cellStyle name="Vírgula 10 9 3" xfId="6255"/>
    <cellStyle name="Vírgula 10 9 4" xfId="6256"/>
    <cellStyle name="Vírgula 11" xfId="6257"/>
    <cellStyle name="Vírgula 11 2" xfId="6258"/>
    <cellStyle name="Vírgula 11 2 2" xfId="6259"/>
    <cellStyle name="Vírgula 11 3" xfId="6260"/>
    <cellStyle name="Vírgula 11 4" xfId="6261"/>
    <cellStyle name="Vírgula 12" xfId="6262"/>
    <cellStyle name="Vírgula 12 10" xfId="6263"/>
    <cellStyle name="Vírgula 12 10 2" xfId="6264"/>
    <cellStyle name="Vírgula 12 10 3" xfId="6265"/>
    <cellStyle name="Vírgula 12 10 4" xfId="6266"/>
    <cellStyle name="Vírgula 12 11" xfId="6267"/>
    <cellStyle name="Vírgula 12 11 2" xfId="6268"/>
    <cellStyle name="Vírgula 12 11 3" xfId="6269"/>
    <cellStyle name="Vírgula 12 12" xfId="6270"/>
    <cellStyle name="Vírgula 12 12 2" xfId="6271"/>
    <cellStyle name="Vírgula 12 13" xfId="6272"/>
    <cellStyle name="Vírgula 12 14" xfId="6273"/>
    <cellStyle name="Vírgula 12 2" xfId="6274"/>
    <cellStyle name="Vírgula 12 2 2" xfId="6275"/>
    <cellStyle name="Vírgula 12 2 2 2" xfId="6276"/>
    <cellStyle name="Vírgula 12 2 2 2 2" xfId="6277"/>
    <cellStyle name="Vírgula 12 2 2 2 2 2" xfId="6278"/>
    <cellStyle name="Vírgula 12 2 2 2 2 3" xfId="6279"/>
    <cellStyle name="Vírgula 12 2 2 2 2 4" xfId="6280"/>
    <cellStyle name="Vírgula 12 2 2 2 3" xfId="6281"/>
    <cellStyle name="Vírgula 12 2 2 2 4" xfId="6282"/>
    <cellStyle name="Vírgula 12 2 2 2 5" xfId="6283"/>
    <cellStyle name="Vírgula 12 2 2 3" xfId="6284"/>
    <cellStyle name="Vírgula 12 2 2 3 2" xfId="6285"/>
    <cellStyle name="Vírgula 12 2 2 3 3" xfId="6286"/>
    <cellStyle name="Vírgula 12 2 2 3 4" xfId="6287"/>
    <cellStyle name="Vírgula 12 2 2 4" xfId="6288"/>
    <cellStyle name="Vírgula 12 2 2 5" xfId="6289"/>
    <cellStyle name="Vírgula 12 2 2 6" xfId="6290"/>
    <cellStyle name="Vírgula 12 2 3" xfId="6291"/>
    <cellStyle name="Vírgula 12 2 3 2" xfId="6292"/>
    <cellStyle name="Vírgula 12 2 3 2 2" xfId="6293"/>
    <cellStyle name="Vírgula 12 2 3 2 3" xfId="6294"/>
    <cellStyle name="Vírgula 12 2 3 2 4" xfId="6295"/>
    <cellStyle name="Vírgula 12 2 3 3" xfId="6296"/>
    <cellStyle name="Vírgula 12 2 3 4" xfId="6297"/>
    <cellStyle name="Vírgula 12 2 3 5" xfId="6298"/>
    <cellStyle name="Vírgula 12 2 4" xfId="6299"/>
    <cellStyle name="Vírgula 12 2 4 2" xfId="6300"/>
    <cellStyle name="Vírgula 12 2 4 3" xfId="6301"/>
    <cellStyle name="Vírgula 12 2 4 4" xfId="6302"/>
    <cellStyle name="Vírgula 12 2 5" xfId="6303"/>
    <cellStyle name="Vírgula 12 2 5 2" xfId="6304"/>
    <cellStyle name="Vírgula 12 2 5 3" xfId="6305"/>
    <cellStyle name="Vírgula 12 2 5 4" xfId="6306"/>
    <cellStyle name="Vírgula 12 2 6" xfId="6307"/>
    <cellStyle name="Vírgula 12 2 6 2" xfId="6308"/>
    <cellStyle name="Vírgula 12 2 6 3" xfId="6309"/>
    <cellStyle name="Vírgula 12 2 7" xfId="6310"/>
    <cellStyle name="Vírgula 12 2 8" xfId="6311"/>
    <cellStyle name="Vírgula 12 2 9" xfId="6312"/>
    <cellStyle name="Vírgula 12 3" xfId="6313"/>
    <cellStyle name="Vírgula 12 3 2" xfId="6314"/>
    <cellStyle name="Vírgula 12 3 2 2" xfId="6315"/>
    <cellStyle name="Vírgula 12 3 2 2 2" xfId="6316"/>
    <cellStyle name="Vírgula 12 3 2 2 2 2" xfId="6317"/>
    <cellStyle name="Vírgula 12 3 2 2 2 3" xfId="6318"/>
    <cellStyle name="Vírgula 12 3 2 2 2 4" xfId="6319"/>
    <cellStyle name="Vírgula 12 3 2 2 3" xfId="6320"/>
    <cellStyle name="Vírgula 12 3 2 2 4" xfId="6321"/>
    <cellStyle name="Vírgula 12 3 2 2 5" xfId="6322"/>
    <cellStyle name="Vírgula 12 3 2 3" xfId="6323"/>
    <cellStyle name="Vírgula 12 3 2 3 2" xfId="6324"/>
    <cellStyle name="Vírgula 12 3 2 3 3" xfId="6325"/>
    <cellStyle name="Vírgula 12 3 2 3 4" xfId="6326"/>
    <cellStyle name="Vírgula 12 3 2 4" xfId="6327"/>
    <cellStyle name="Vírgula 12 3 2 5" xfId="6328"/>
    <cellStyle name="Vírgula 12 3 2 6" xfId="6329"/>
    <cellStyle name="Vírgula 12 3 3" xfId="6330"/>
    <cellStyle name="Vírgula 12 3 3 2" xfId="6331"/>
    <cellStyle name="Vírgula 12 3 3 2 2" xfId="6332"/>
    <cellStyle name="Vírgula 12 3 3 2 3" xfId="6333"/>
    <cellStyle name="Vírgula 12 3 3 2 4" xfId="6334"/>
    <cellStyle name="Vírgula 12 3 3 3" xfId="6335"/>
    <cellStyle name="Vírgula 12 3 3 4" xfId="6336"/>
    <cellStyle name="Vírgula 12 3 3 5" xfId="6337"/>
    <cellStyle name="Vírgula 12 3 4" xfId="6338"/>
    <cellStyle name="Vírgula 12 3 4 2" xfId="6339"/>
    <cellStyle name="Vírgula 12 3 4 3" xfId="6340"/>
    <cellStyle name="Vírgula 12 3 4 4" xfId="6341"/>
    <cellStyle name="Vírgula 12 3 5" xfId="6342"/>
    <cellStyle name="Vírgula 12 3 5 2" xfId="6343"/>
    <cellStyle name="Vírgula 12 3 5 3" xfId="6344"/>
    <cellStyle name="Vírgula 12 3 5 4" xfId="6345"/>
    <cellStyle name="Vírgula 12 3 6" xfId="6346"/>
    <cellStyle name="Vírgula 12 3 6 2" xfId="6347"/>
    <cellStyle name="Vírgula 12 3 6 3" xfId="6348"/>
    <cellStyle name="Vírgula 12 3 7" xfId="6349"/>
    <cellStyle name="Vírgula 12 3 8" xfId="6350"/>
    <cellStyle name="Vírgula 12 3 9" xfId="6351"/>
    <cellStyle name="Vírgula 12 4" xfId="6352"/>
    <cellStyle name="Vírgula 12 4 2" xfId="6353"/>
    <cellStyle name="Vírgula 12 4 2 2" xfId="6354"/>
    <cellStyle name="Vírgula 12 4 2 2 2" xfId="6355"/>
    <cellStyle name="Vírgula 12 4 2 2 3" xfId="6356"/>
    <cellStyle name="Vírgula 12 4 2 2 4" xfId="6357"/>
    <cellStyle name="Vírgula 12 4 2 3" xfId="6358"/>
    <cellStyle name="Vírgula 12 4 2 4" xfId="6359"/>
    <cellStyle name="Vírgula 12 4 2 5" xfId="6360"/>
    <cellStyle name="Vírgula 12 4 3" xfId="6361"/>
    <cellStyle name="Vírgula 12 4 3 2" xfId="6362"/>
    <cellStyle name="Vírgula 12 4 3 3" xfId="6363"/>
    <cellStyle name="Vírgula 12 4 3 4" xfId="6364"/>
    <cellStyle name="Vírgula 12 4 4" xfId="6365"/>
    <cellStyle name="Vírgula 12 4 5" xfId="6366"/>
    <cellStyle name="Vírgula 12 4 6" xfId="6367"/>
    <cellStyle name="Vírgula 12 5" xfId="6368"/>
    <cellStyle name="Vírgula 12 5 2" xfId="6369"/>
    <cellStyle name="Vírgula 12 5 2 2" xfId="6370"/>
    <cellStyle name="Vírgula 12 5 2 2 2" xfId="6371"/>
    <cellStyle name="Vírgula 12 5 2 2 3" xfId="6372"/>
    <cellStyle name="Vírgula 12 5 2 2 4" xfId="6373"/>
    <cellStyle name="Vírgula 12 5 2 3" xfId="6374"/>
    <cellStyle name="Vírgula 12 5 2 4" xfId="6375"/>
    <cellStyle name="Vírgula 12 5 2 5" xfId="6376"/>
    <cellStyle name="Vírgula 12 5 3" xfId="6377"/>
    <cellStyle name="Vírgula 12 5 3 2" xfId="6378"/>
    <cellStyle name="Vírgula 12 5 3 3" xfId="6379"/>
    <cellStyle name="Vírgula 12 5 3 4" xfId="6380"/>
    <cellStyle name="Vírgula 12 5 4" xfId="6381"/>
    <cellStyle name="Vírgula 12 5 5" xfId="6382"/>
    <cellStyle name="Vírgula 12 5 6" xfId="6383"/>
    <cellStyle name="Vírgula 12 6" xfId="6384"/>
    <cellStyle name="Vírgula 12 6 2" xfId="6385"/>
    <cellStyle name="Vírgula 12 6 2 2" xfId="6386"/>
    <cellStyle name="Vírgula 12 6 2 2 2" xfId="6387"/>
    <cellStyle name="Vírgula 12 6 2 2 3" xfId="6388"/>
    <cellStyle name="Vírgula 12 6 2 2 4" xfId="6389"/>
    <cellStyle name="Vírgula 12 6 2 3" xfId="6390"/>
    <cellStyle name="Vírgula 12 6 2 4" xfId="6391"/>
    <cellStyle name="Vírgula 12 6 2 5" xfId="6392"/>
    <cellStyle name="Vírgula 12 6 3" xfId="6393"/>
    <cellStyle name="Vírgula 12 6 3 2" xfId="6394"/>
    <cellStyle name="Vírgula 12 6 3 3" xfId="6395"/>
    <cellStyle name="Vírgula 12 6 3 4" xfId="6396"/>
    <cellStyle name="Vírgula 12 6 4" xfId="6397"/>
    <cellStyle name="Vírgula 12 6 5" xfId="6398"/>
    <cellStyle name="Vírgula 12 6 6" xfId="6399"/>
    <cellStyle name="Vírgula 12 7" xfId="6400"/>
    <cellStyle name="Vírgula 12 7 2" xfId="6401"/>
    <cellStyle name="Vírgula 12 7 2 2" xfId="6402"/>
    <cellStyle name="Vírgula 12 7 2 3" xfId="6403"/>
    <cellStyle name="Vírgula 12 7 2 4" xfId="6404"/>
    <cellStyle name="Vírgula 12 7 3" xfId="6405"/>
    <cellStyle name="Vírgula 12 7 4" xfId="6406"/>
    <cellStyle name="Vírgula 12 7 5" xfId="6407"/>
    <cellStyle name="Vírgula 12 8" xfId="6408"/>
    <cellStyle name="Vírgula 12 8 2" xfId="6409"/>
    <cellStyle name="Vírgula 12 8 3" xfId="6410"/>
    <cellStyle name="Vírgula 12 8 4" xfId="6411"/>
    <cellStyle name="Vírgula 12 9" xfId="6412"/>
    <cellStyle name="Vírgula 12 9 2" xfId="6413"/>
    <cellStyle name="Vírgula 12 9 3" xfId="6414"/>
    <cellStyle name="Vírgula 12 9 4" xfId="6415"/>
    <cellStyle name="Vírgula 13" xfId="6416"/>
    <cellStyle name="Vírgula 13 2" xfId="6417"/>
    <cellStyle name="Vírgula 14" xfId="6418"/>
    <cellStyle name="Vírgula 14 2" xfId="6419"/>
    <cellStyle name="Vírgula 2" xfId="27"/>
    <cellStyle name="Vírgula 2 2" xfId="23"/>
    <cellStyle name="Vírgula 2 2 2" xfId="29"/>
    <cellStyle name="Vírgula 2 2 2 2" xfId="6420"/>
    <cellStyle name="Vírgula 2 2 3" xfId="6421"/>
    <cellStyle name="Vírgula 2 2 4" xfId="6422"/>
    <cellStyle name="Vírgula 2 2 4 2" xfId="6423"/>
    <cellStyle name="Vírgula 2 2 4 3" xfId="6424"/>
    <cellStyle name="Vírgula 2 2 4 4" xfId="6425"/>
    <cellStyle name="Vírgula 2 3" xfId="6426"/>
    <cellStyle name="Vírgula 2 3 2" xfId="6427"/>
    <cellStyle name="Vírgula 2 4" xfId="6428"/>
    <cellStyle name="Vírgula 2 5" xfId="6429"/>
    <cellStyle name="Vírgula 2 6" xfId="6430"/>
    <cellStyle name="Vírgula 2 6 2" xfId="6431"/>
    <cellStyle name="Vírgula 2 6 3" xfId="6432"/>
    <cellStyle name="Vírgula 2 6 4" xfId="6433"/>
    <cellStyle name="Vírgula 3" xfId="6434"/>
    <cellStyle name="Vírgula 3 2" xfId="6435"/>
    <cellStyle name="Vírgula 3 2 2" xfId="6436"/>
    <cellStyle name="Vírgula 3 2 2 2" xfId="6437"/>
    <cellStyle name="Vírgula 3 2 3" xfId="6438"/>
    <cellStyle name="Vírgula 3 2 4" xfId="6439"/>
    <cellStyle name="Vírgula 3 3" xfId="6440"/>
    <cellStyle name="Vírgula 3 3 2" xfId="6441"/>
    <cellStyle name="Vírgula 3 4" xfId="6442"/>
    <cellStyle name="Vírgula 3 5" xfId="6443"/>
    <cellStyle name="Vírgula 3 6" xfId="6444"/>
    <cellStyle name="Vírgula 4" xfId="6445"/>
    <cellStyle name="Vírgula 5" xfId="6446"/>
    <cellStyle name="Vírgula 5 2" xfId="6447"/>
    <cellStyle name="Vírgula 5 2 2" xfId="6448"/>
    <cellStyle name="Vírgula 5 2 2 2" xfId="6449"/>
    <cellStyle name="Vírgula 5 2 3" xfId="6450"/>
    <cellStyle name="Vírgula 5 3" xfId="6451"/>
    <cellStyle name="Vírgula 6" xfId="6452"/>
    <cellStyle name="Vírgula 6 2" xfId="6453"/>
    <cellStyle name="Vírgula 6 2 2" xfId="6454"/>
    <cellStyle name="Vírgula 6 2 2 2" xfId="6455"/>
    <cellStyle name="Vírgula 6 2 3" xfId="6456"/>
    <cellStyle name="Vírgula 6 2 4" xfId="6457"/>
    <cellStyle name="Vírgula 6 3" xfId="6458"/>
    <cellStyle name="Vírgula 6 3 2" xfId="6459"/>
    <cellStyle name="Vírgula 6 3 2 2" xfId="6460"/>
    <cellStyle name="Vírgula 6 3 3" xfId="6461"/>
    <cellStyle name="Vírgula 6 3 4" xfId="6462"/>
    <cellStyle name="Vírgula 6 4" xfId="6463"/>
    <cellStyle name="Vírgula 6 4 2" xfId="6464"/>
    <cellStyle name="Vírgula 6 5" xfId="6465"/>
    <cellStyle name="Vírgula 6 6" xfId="6466"/>
    <cellStyle name="Vírgula 7" xfId="6467"/>
    <cellStyle name="Vírgula 7 10" xfId="6468"/>
    <cellStyle name="Vírgula 7 10 2" xfId="6469"/>
    <cellStyle name="Vírgula 7 10 2 2" xfId="6470"/>
    <cellStyle name="Vírgula 7 10 2 3" xfId="6471"/>
    <cellStyle name="Vírgula 7 10 2 4" xfId="6472"/>
    <cellStyle name="Vírgula 7 10 3" xfId="6473"/>
    <cellStyle name="Vírgula 7 10 4" xfId="6474"/>
    <cellStyle name="Vírgula 7 10 5" xfId="6475"/>
    <cellStyle name="Vírgula 7 11" xfId="6476"/>
    <cellStyle name="Vírgula 7 11 2" xfId="6477"/>
    <cellStyle name="Vírgula 7 11 3" xfId="6478"/>
    <cellStyle name="Vírgula 7 11 4" xfId="6479"/>
    <cellStyle name="Vírgula 7 12" xfId="6480"/>
    <cellStyle name="Vírgula 7 12 2" xfId="6481"/>
    <cellStyle name="Vírgula 7 12 3" xfId="6482"/>
    <cellStyle name="Vírgula 7 12 4" xfId="6483"/>
    <cellStyle name="Vírgula 7 13" xfId="6484"/>
    <cellStyle name="Vírgula 7 13 2" xfId="6485"/>
    <cellStyle name="Vírgula 7 13 3" xfId="6486"/>
    <cellStyle name="Vírgula 7 13 4" xfId="6487"/>
    <cellStyle name="Vírgula 7 14" xfId="6488"/>
    <cellStyle name="Vírgula 7 14 2" xfId="6489"/>
    <cellStyle name="Vírgula 7 14 3" xfId="6490"/>
    <cellStyle name="Vírgula 7 15" xfId="6491"/>
    <cellStyle name="Vírgula 7 15 2" xfId="6492"/>
    <cellStyle name="Vírgula 7 16" xfId="6493"/>
    <cellStyle name="Vírgula 7 17" xfId="6494"/>
    <cellStyle name="Vírgula 7 2" xfId="6495"/>
    <cellStyle name="Vírgula 7 2 10" xfId="6496"/>
    <cellStyle name="Vírgula 7 2 10 2" xfId="6497"/>
    <cellStyle name="Vírgula 7 2 10 3" xfId="6498"/>
    <cellStyle name="Vírgula 7 2 10 4" xfId="6499"/>
    <cellStyle name="Vírgula 7 2 11" xfId="6500"/>
    <cellStyle name="Vírgula 7 2 11 2" xfId="6501"/>
    <cellStyle name="Vírgula 7 2 11 3" xfId="6502"/>
    <cellStyle name="Vírgula 7 2 12" xfId="6503"/>
    <cellStyle name="Vírgula 7 2 12 2" xfId="6504"/>
    <cellStyle name="Vírgula 7 2 13" xfId="6505"/>
    <cellStyle name="Vírgula 7 2 14" xfId="6506"/>
    <cellStyle name="Vírgula 7 2 2" xfId="6507"/>
    <cellStyle name="Vírgula 7 2 2 2" xfId="6508"/>
    <cellStyle name="Vírgula 7 2 2 2 2" xfId="6509"/>
    <cellStyle name="Vírgula 7 2 2 2 2 2" xfId="6510"/>
    <cellStyle name="Vírgula 7 2 2 2 2 2 2" xfId="6511"/>
    <cellStyle name="Vírgula 7 2 2 2 2 2 3" xfId="6512"/>
    <cellStyle name="Vírgula 7 2 2 2 2 2 4" xfId="6513"/>
    <cellStyle name="Vírgula 7 2 2 2 2 3" xfId="6514"/>
    <cellStyle name="Vírgula 7 2 2 2 2 4" xfId="6515"/>
    <cellStyle name="Vírgula 7 2 2 2 2 5" xfId="6516"/>
    <cellStyle name="Vírgula 7 2 2 2 3" xfId="6517"/>
    <cellStyle name="Vírgula 7 2 2 2 3 2" xfId="6518"/>
    <cellStyle name="Vírgula 7 2 2 2 3 3" xfId="6519"/>
    <cellStyle name="Vírgula 7 2 2 2 3 4" xfId="6520"/>
    <cellStyle name="Vírgula 7 2 2 2 4" xfId="6521"/>
    <cellStyle name="Vírgula 7 2 2 2 5" xfId="6522"/>
    <cellStyle name="Vírgula 7 2 2 2 6" xfId="6523"/>
    <cellStyle name="Vírgula 7 2 2 3" xfId="6524"/>
    <cellStyle name="Vírgula 7 2 2 3 2" xfId="6525"/>
    <cellStyle name="Vírgula 7 2 2 3 2 2" xfId="6526"/>
    <cellStyle name="Vírgula 7 2 2 3 2 3" xfId="6527"/>
    <cellStyle name="Vírgula 7 2 2 3 2 4" xfId="6528"/>
    <cellStyle name="Vírgula 7 2 2 3 3" xfId="6529"/>
    <cellStyle name="Vírgula 7 2 2 3 4" xfId="6530"/>
    <cellStyle name="Vírgula 7 2 2 3 5" xfId="6531"/>
    <cellStyle name="Vírgula 7 2 2 4" xfId="6532"/>
    <cellStyle name="Vírgula 7 2 2 4 2" xfId="6533"/>
    <cellStyle name="Vírgula 7 2 2 4 3" xfId="6534"/>
    <cellStyle name="Vírgula 7 2 2 4 4" xfId="6535"/>
    <cellStyle name="Vírgula 7 2 2 5" xfId="6536"/>
    <cellStyle name="Vírgula 7 2 2 5 2" xfId="6537"/>
    <cellStyle name="Vírgula 7 2 2 5 3" xfId="6538"/>
    <cellStyle name="Vírgula 7 2 2 5 4" xfId="6539"/>
    <cellStyle name="Vírgula 7 2 2 6" xfId="6540"/>
    <cellStyle name="Vírgula 7 2 2 6 2" xfId="6541"/>
    <cellStyle name="Vírgula 7 2 2 6 3" xfId="6542"/>
    <cellStyle name="Vírgula 7 2 2 7" xfId="6543"/>
    <cellStyle name="Vírgula 7 2 2 8" xfId="6544"/>
    <cellStyle name="Vírgula 7 2 2 9" xfId="6545"/>
    <cellStyle name="Vírgula 7 2 3" xfId="6546"/>
    <cellStyle name="Vírgula 7 2 3 2" xfId="6547"/>
    <cellStyle name="Vírgula 7 2 3 2 2" xfId="6548"/>
    <cellStyle name="Vírgula 7 2 3 2 2 2" xfId="6549"/>
    <cellStyle name="Vírgula 7 2 3 2 2 2 2" xfId="6550"/>
    <cellStyle name="Vírgula 7 2 3 2 2 2 3" xfId="6551"/>
    <cellStyle name="Vírgula 7 2 3 2 2 2 4" xfId="6552"/>
    <cellStyle name="Vírgula 7 2 3 2 2 3" xfId="6553"/>
    <cellStyle name="Vírgula 7 2 3 2 2 4" xfId="6554"/>
    <cellStyle name="Vírgula 7 2 3 2 2 5" xfId="6555"/>
    <cellStyle name="Vírgula 7 2 3 2 3" xfId="6556"/>
    <cellStyle name="Vírgula 7 2 3 2 3 2" xfId="6557"/>
    <cellStyle name="Vírgula 7 2 3 2 3 3" xfId="6558"/>
    <cellStyle name="Vírgula 7 2 3 2 3 4" xfId="6559"/>
    <cellStyle name="Vírgula 7 2 3 2 4" xfId="6560"/>
    <cellStyle name="Vírgula 7 2 3 2 5" xfId="6561"/>
    <cellStyle name="Vírgula 7 2 3 2 6" xfId="6562"/>
    <cellStyle name="Vírgula 7 2 3 3" xfId="6563"/>
    <cellStyle name="Vírgula 7 2 3 3 2" xfId="6564"/>
    <cellStyle name="Vírgula 7 2 3 3 2 2" xfId="6565"/>
    <cellStyle name="Vírgula 7 2 3 3 2 3" xfId="6566"/>
    <cellStyle name="Vírgula 7 2 3 3 2 4" xfId="6567"/>
    <cellStyle name="Vírgula 7 2 3 3 3" xfId="6568"/>
    <cellStyle name="Vírgula 7 2 3 3 4" xfId="6569"/>
    <cellStyle name="Vírgula 7 2 3 3 5" xfId="6570"/>
    <cellStyle name="Vírgula 7 2 3 4" xfId="6571"/>
    <cellStyle name="Vírgula 7 2 3 4 2" xfId="6572"/>
    <cellStyle name="Vírgula 7 2 3 4 3" xfId="6573"/>
    <cellStyle name="Vírgula 7 2 3 4 4" xfId="6574"/>
    <cellStyle name="Vírgula 7 2 3 5" xfId="6575"/>
    <cellStyle name="Vírgula 7 2 3 5 2" xfId="6576"/>
    <cellStyle name="Vírgula 7 2 3 5 3" xfId="6577"/>
    <cellStyle name="Vírgula 7 2 3 5 4" xfId="6578"/>
    <cellStyle name="Vírgula 7 2 3 6" xfId="6579"/>
    <cellStyle name="Vírgula 7 2 3 6 2" xfId="6580"/>
    <cellStyle name="Vírgula 7 2 3 6 3" xfId="6581"/>
    <cellStyle name="Vírgula 7 2 3 7" xfId="6582"/>
    <cellStyle name="Vírgula 7 2 3 8" xfId="6583"/>
    <cellStyle name="Vírgula 7 2 3 9" xfId="6584"/>
    <cellStyle name="Vírgula 7 2 4" xfId="6585"/>
    <cellStyle name="Vírgula 7 2 4 2" xfId="6586"/>
    <cellStyle name="Vírgula 7 2 4 2 2" xfId="6587"/>
    <cellStyle name="Vírgula 7 2 4 2 2 2" xfId="6588"/>
    <cellStyle name="Vírgula 7 2 4 2 2 3" xfId="6589"/>
    <cellStyle name="Vírgula 7 2 4 2 2 4" xfId="6590"/>
    <cellStyle name="Vírgula 7 2 4 2 3" xfId="6591"/>
    <cellStyle name="Vírgula 7 2 4 2 4" xfId="6592"/>
    <cellStyle name="Vírgula 7 2 4 2 5" xfId="6593"/>
    <cellStyle name="Vírgula 7 2 4 3" xfId="6594"/>
    <cellStyle name="Vírgula 7 2 4 3 2" xfId="6595"/>
    <cellStyle name="Vírgula 7 2 4 3 3" xfId="6596"/>
    <cellStyle name="Vírgula 7 2 4 3 4" xfId="6597"/>
    <cellStyle name="Vírgula 7 2 4 4" xfId="6598"/>
    <cellStyle name="Vírgula 7 2 4 5" xfId="6599"/>
    <cellStyle name="Vírgula 7 2 4 6" xfId="6600"/>
    <cellStyle name="Vírgula 7 2 5" xfId="6601"/>
    <cellStyle name="Vírgula 7 2 5 2" xfId="6602"/>
    <cellStyle name="Vírgula 7 2 5 2 2" xfId="6603"/>
    <cellStyle name="Vírgula 7 2 5 2 2 2" xfId="6604"/>
    <cellStyle name="Vírgula 7 2 5 2 2 3" xfId="6605"/>
    <cellStyle name="Vírgula 7 2 5 2 2 4" xfId="6606"/>
    <cellStyle name="Vírgula 7 2 5 2 3" xfId="6607"/>
    <cellStyle name="Vírgula 7 2 5 2 4" xfId="6608"/>
    <cellStyle name="Vírgula 7 2 5 2 5" xfId="6609"/>
    <cellStyle name="Vírgula 7 2 5 3" xfId="6610"/>
    <cellStyle name="Vírgula 7 2 5 3 2" xfId="6611"/>
    <cellStyle name="Vírgula 7 2 5 3 3" xfId="6612"/>
    <cellStyle name="Vírgula 7 2 5 3 4" xfId="6613"/>
    <cellStyle name="Vírgula 7 2 5 4" xfId="6614"/>
    <cellStyle name="Vírgula 7 2 5 5" xfId="6615"/>
    <cellStyle name="Vírgula 7 2 5 6" xfId="6616"/>
    <cellStyle name="Vírgula 7 2 6" xfId="6617"/>
    <cellStyle name="Vírgula 7 2 6 2" xfId="6618"/>
    <cellStyle name="Vírgula 7 2 6 2 2" xfId="6619"/>
    <cellStyle name="Vírgula 7 2 6 2 2 2" xfId="6620"/>
    <cellStyle name="Vírgula 7 2 6 2 2 3" xfId="6621"/>
    <cellStyle name="Vírgula 7 2 6 2 2 4" xfId="6622"/>
    <cellStyle name="Vírgula 7 2 6 2 3" xfId="6623"/>
    <cellStyle name="Vírgula 7 2 6 2 4" xfId="6624"/>
    <cellStyle name="Vírgula 7 2 6 2 5" xfId="6625"/>
    <cellStyle name="Vírgula 7 2 6 3" xfId="6626"/>
    <cellStyle name="Vírgula 7 2 6 3 2" xfId="6627"/>
    <cellStyle name="Vírgula 7 2 6 3 3" xfId="6628"/>
    <cellStyle name="Vírgula 7 2 6 3 4" xfId="6629"/>
    <cellStyle name="Vírgula 7 2 6 4" xfId="6630"/>
    <cellStyle name="Vírgula 7 2 6 5" xfId="6631"/>
    <cellStyle name="Vírgula 7 2 6 6" xfId="6632"/>
    <cellStyle name="Vírgula 7 2 7" xfId="6633"/>
    <cellStyle name="Vírgula 7 2 7 2" xfId="6634"/>
    <cellStyle name="Vírgula 7 2 7 2 2" xfId="6635"/>
    <cellStyle name="Vírgula 7 2 7 2 3" xfId="6636"/>
    <cellStyle name="Vírgula 7 2 7 2 4" xfId="6637"/>
    <cellStyle name="Vírgula 7 2 7 3" xfId="6638"/>
    <cellStyle name="Vírgula 7 2 7 4" xfId="6639"/>
    <cellStyle name="Vírgula 7 2 7 5" xfId="6640"/>
    <cellStyle name="Vírgula 7 2 8" xfId="6641"/>
    <cellStyle name="Vírgula 7 2 8 2" xfId="6642"/>
    <cellStyle name="Vírgula 7 2 8 3" xfId="6643"/>
    <cellStyle name="Vírgula 7 2 8 4" xfId="6644"/>
    <cellStyle name="Vírgula 7 2 9" xfId="6645"/>
    <cellStyle name="Vírgula 7 2 9 2" xfId="6646"/>
    <cellStyle name="Vírgula 7 2 9 3" xfId="6647"/>
    <cellStyle name="Vírgula 7 2 9 4" xfId="6648"/>
    <cellStyle name="Vírgula 7 3" xfId="6649"/>
    <cellStyle name="Vírgula 7 3 10" xfId="6650"/>
    <cellStyle name="Vírgula 7 3 10 2" xfId="6651"/>
    <cellStyle name="Vírgula 7 3 10 3" xfId="6652"/>
    <cellStyle name="Vírgula 7 3 10 4" xfId="6653"/>
    <cellStyle name="Vírgula 7 3 11" xfId="6654"/>
    <cellStyle name="Vírgula 7 3 11 2" xfId="6655"/>
    <cellStyle name="Vírgula 7 3 11 3" xfId="6656"/>
    <cellStyle name="Vírgula 7 3 12" xfId="6657"/>
    <cellStyle name="Vírgula 7 3 12 2" xfId="6658"/>
    <cellStyle name="Vírgula 7 3 13" xfId="6659"/>
    <cellStyle name="Vírgula 7 3 14" xfId="6660"/>
    <cellStyle name="Vírgula 7 3 2" xfId="6661"/>
    <cellStyle name="Vírgula 7 3 2 2" xfId="6662"/>
    <cellStyle name="Vírgula 7 3 2 2 2" xfId="6663"/>
    <cellStyle name="Vírgula 7 3 2 2 2 2" xfId="6664"/>
    <cellStyle name="Vírgula 7 3 2 2 2 2 2" xfId="6665"/>
    <cellStyle name="Vírgula 7 3 2 2 2 2 3" xfId="6666"/>
    <cellStyle name="Vírgula 7 3 2 2 2 2 4" xfId="6667"/>
    <cellStyle name="Vírgula 7 3 2 2 2 3" xfId="6668"/>
    <cellStyle name="Vírgula 7 3 2 2 2 4" xfId="6669"/>
    <cellStyle name="Vírgula 7 3 2 2 2 5" xfId="6670"/>
    <cellStyle name="Vírgula 7 3 2 2 3" xfId="6671"/>
    <cellStyle name="Vírgula 7 3 2 2 3 2" xfId="6672"/>
    <cellStyle name="Vírgula 7 3 2 2 3 3" xfId="6673"/>
    <cellStyle name="Vírgula 7 3 2 2 3 4" xfId="6674"/>
    <cellStyle name="Vírgula 7 3 2 2 4" xfId="6675"/>
    <cellStyle name="Vírgula 7 3 2 2 5" xfId="6676"/>
    <cellStyle name="Vírgula 7 3 2 2 6" xfId="6677"/>
    <cellStyle name="Vírgula 7 3 2 3" xfId="6678"/>
    <cellStyle name="Vírgula 7 3 2 3 2" xfId="6679"/>
    <cellStyle name="Vírgula 7 3 2 3 2 2" xfId="6680"/>
    <cellStyle name="Vírgula 7 3 2 3 2 3" xfId="6681"/>
    <cellStyle name="Vírgula 7 3 2 3 2 4" xfId="6682"/>
    <cellStyle name="Vírgula 7 3 2 3 3" xfId="6683"/>
    <cellStyle name="Vírgula 7 3 2 3 4" xfId="6684"/>
    <cellStyle name="Vírgula 7 3 2 3 5" xfId="6685"/>
    <cellStyle name="Vírgula 7 3 2 4" xfId="6686"/>
    <cellStyle name="Vírgula 7 3 2 4 2" xfId="6687"/>
    <cellStyle name="Vírgula 7 3 2 4 3" xfId="6688"/>
    <cellStyle name="Vírgula 7 3 2 4 4" xfId="6689"/>
    <cellStyle name="Vírgula 7 3 2 5" xfId="6690"/>
    <cellStyle name="Vírgula 7 3 2 5 2" xfId="6691"/>
    <cellStyle name="Vírgula 7 3 2 5 3" xfId="6692"/>
    <cellStyle name="Vírgula 7 3 2 5 4" xfId="6693"/>
    <cellStyle name="Vírgula 7 3 2 6" xfId="6694"/>
    <cellStyle name="Vírgula 7 3 2 6 2" xfId="6695"/>
    <cellStyle name="Vírgula 7 3 2 6 3" xfId="6696"/>
    <cellStyle name="Vírgula 7 3 2 7" xfId="6697"/>
    <cellStyle name="Vírgula 7 3 2 8" xfId="6698"/>
    <cellStyle name="Vírgula 7 3 2 9" xfId="6699"/>
    <cellStyle name="Vírgula 7 3 3" xfId="6700"/>
    <cellStyle name="Vírgula 7 3 3 2" xfId="6701"/>
    <cellStyle name="Vírgula 7 3 3 2 2" xfId="6702"/>
    <cellStyle name="Vírgula 7 3 3 2 2 2" xfId="6703"/>
    <cellStyle name="Vírgula 7 3 3 2 2 2 2" xfId="6704"/>
    <cellStyle name="Vírgula 7 3 3 2 2 2 3" xfId="6705"/>
    <cellStyle name="Vírgula 7 3 3 2 2 2 4" xfId="6706"/>
    <cellStyle name="Vírgula 7 3 3 2 2 3" xfId="6707"/>
    <cellStyle name="Vírgula 7 3 3 2 2 4" xfId="6708"/>
    <cellStyle name="Vírgula 7 3 3 2 2 5" xfId="6709"/>
    <cellStyle name="Vírgula 7 3 3 2 3" xfId="6710"/>
    <cellStyle name="Vírgula 7 3 3 2 3 2" xfId="6711"/>
    <cellStyle name="Vírgula 7 3 3 2 3 3" xfId="6712"/>
    <cellStyle name="Vírgula 7 3 3 2 3 4" xfId="6713"/>
    <cellStyle name="Vírgula 7 3 3 2 4" xfId="6714"/>
    <cellStyle name="Vírgula 7 3 3 2 5" xfId="6715"/>
    <cellStyle name="Vírgula 7 3 3 2 6" xfId="6716"/>
    <cellStyle name="Vírgula 7 3 3 3" xfId="6717"/>
    <cellStyle name="Vírgula 7 3 3 3 2" xfId="6718"/>
    <cellStyle name="Vírgula 7 3 3 3 2 2" xfId="6719"/>
    <cellStyle name="Vírgula 7 3 3 3 2 3" xfId="6720"/>
    <cellStyle name="Vírgula 7 3 3 3 2 4" xfId="6721"/>
    <cellStyle name="Vírgula 7 3 3 3 3" xfId="6722"/>
    <cellStyle name="Vírgula 7 3 3 3 4" xfId="6723"/>
    <cellStyle name="Vírgula 7 3 3 3 5" xfId="6724"/>
    <cellStyle name="Vírgula 7 3 3 4" xfId="6725"/>
    <cellStyle name="Vírgula 7 3 3 4 2" xfId="6726"/>
    <cellStyle name="Vírgula 7 3 3 4 3" xfId="6727"/>
    <cellStyle name="Vírgula 7 3 3 4 4" xfId="6728"/>
    <cellStyle name="Vírgula 7 3 3 5" xfId="6729"/>
    <cellStyle name="Vírgula 7 3 3 5 2" xfId="6730"/>
    <cellStyle name="Vírgula 7 3 3 5 3" xfId="6731"/>
    <cellStyle name="Vírgula 7 3 3 5 4" xfId="6732"/>
    <cellStyle name="Vírgula 7 3 3 6" xfId="6733"/>
    <cellStyle name="Vírgula 7 3 3 6 2" xfId="6734"/>
    <cellStyle name="Vírgula 7 3 3 6 3" xfId="6735"/>
    <cellStyle name="Vírgula 7 3 3 7" xfId="6736"/>
    <cellStyle name="Vírgula 7 3 3 8" xfId="6737"/>
    <cellStyle name="Vírgula 7 3 3 9" xfId="6738"/>
    <cellStyle name="Vírgula 7 3 4" xfId="6739"/>
    <cellStyle name="Vírgula 7 3 4 2" xfId="6740"/>
    <cellStyle name="Vírgula 7 3 4 2 2" xfId="6741"/>
    <cellStyle name="Vírgula 7 3 4 2 2 2" xfId="6742"/>
    <cellStyle name="Vírgula 7 3 4 2 2 3" xfId="6743"/>
    <cellStyle name="Vírgula 7 3 4 2 2 4" xfId="6744"/>
    <cellStyle name="Vírgula 7 3 4 2 3" xfId="6745"/>
    <cellStyle name="Vírgula 7 3 4 2 4" xfId="6746"/>
    <cellStyle name="Vírgula 7 3 4 2 5" xfId="6747"/>
    <cellStyle name="Vírgula 7 3 4 3" xfId="6748"/>
    <cellStyle name="Vírgula 7 3 4 3 2" xfId="6749"/>
    <cellStyle name="Vírgula 7 3 4 3 3" xfId="6750"/>
    <cellStyle name="Vírgula 7 3 4 3 4" xfId="6751"/>
    <cellStyle name="Vírgula 7 3 4 4" xfId="6752"/>
    <cellStyle name="Vírgula 7 3 4 5" xfId="6753"/>
    <cellStyle name="Vírgula 7 3 4 6" xfId="6754"/>
    <cellStyle name="Vírgula 7 3 5" xfId="6755"/>
    <cellStyle name="Vírgula 7 3 5 2" xfId="6756"/>
    <cellStyle name="Vírgula 7 3 5 2 2" xfId="6757"/>
    <cellStyle name="Vírgula 7 3 5 2 2 2" xfId="6758"/>
    <cellStyle name="Vírgula 7 3 5 2 2 3" xfId="6759"/>
    <cellStyle name="Vírgula 7 3 5 2 2 4" xfId="6760"/>
    <cellStyle name="Vírgula 7 3 5 2 3" xfId="6761"/>
    <cellStyle name="Vírgula 7 3 5 2 4" xfId="6762"/>
    <cellStyle name="Vírgula 7 3 5 2 5" xfId="6763"/>
    <cellStyle name="Vírgula 7 3 5 3" xfId="6764"/>
    <cellStyle name="Vírgula 7 3 5 3 2" xfId="6765"/>
    <cellStyle name="Vírgula 7 3 5 3 3" xfId="6766"/>
    <cellStyle name="Vírgula 7 3 5 3 4" xfId="6767"/>
    <cellStyle name="Vírgula 7 3 5 4" xfId="6768"/>
    <cellStyle name="Vírgula 7 3 5 5" xfId="6769"/>
    <cellStyle name="Vírgula 7 3 5 6" xfId="6770"/>
    <cellStyle name="Vírgula 7 3 6" xfId="6771"/>
    <cellStyle name="Vírgula 7 3 6 2" xfId="6772"/>
    <cellStyle name="Vírgula 7 3 6 2 2" xfId="6773"/>
    <cellStyle name="Vírgula 7 3 6 2 2 2" xfId="6774"/>
    <cellStyle name="Vírgula 7 3 6 2 2 3" xfId="6775"/>
    <cellStyle name="Vírgula 7 3 6 2 2 4" xfId="6776"/>
    <cellStyle name="Vírgula 7 3 6 2 3" xfId="6777"/>
    <cellStyle name="Vírgula 7 3 6 2 4" xfId="6778"/>
    <cellStyle name="Vírgula 7 3 6 2 5" xfId="6779"/>
    <cellStyle name="Vírgula 7 3 6 3" xfId="6780"/>
    <cellStyle name="Vírgula 7 3 6 3 2" xfId="6781"/>
    <cellStyle name="Vírgula 7 3 6 3 3" xfId="6782"/>
    <cellStyle name="Vírgula 7 3 6 3 4" xfId="6783"/>
    <cellStyle name="Vírgula 7 3 6 4" xfId="6784"/>
    <cellStyle name="Vírgula 7 3 6 5" xfId="6785"/>
    <cellStyle name="Vírgula 7 3 6 6" xfId="6786"/>
    <cellStyle name="Vírgula 7 3 7" xfId="6787"/>
    <cellStyle name="Vírgula 7 3 7 2" xfId="6788"/>
    <cellStyle name="Vírgula 7 3 7 2 2" xfId="6789"/>
    <cellStyle name="Vírgula 7 3 7 2 3" xfId="6790"/>
    <cellStyle name="Vírgula 7 3 7 2 4" xfId="6791"/>
    <cellStyle name="Vírgula 7 3 7 3" xfId="6792"/>
    <cellStyle name="Vírgula 7 3 7 4" xfId="6793"/>
    <cellStyle name="Vírgula 7 3 7 5" xfId="6794"/>
    <cellStyle name="Vírgula 7 3 8" xfId="6795"/>
    <cellStyle name="Vírgula 7 3 8 2" xfId="6796"/>
    <cellStyle name="Vírgula 7 3 8 3" xfId="6797"/>
    <cellStyle name="Vírgula 7 3 8 4" xfId="6798"/>
    <cellStyle name="Vírgula 7 3 9" xfId="6799"/>
    <cellStyle name="Vírgula 7 3 9 2" xfId="6800"/>
    <cellStyle name="Vírgula 7 3 9 3" xfId="6801"/>
    <cellStyle name="Vírgula 7 3 9 4" xfId="6802"/>
    <cellStyle name="Vírgula 7 4" xfId="6803"/>
    <cellStyle name="Vírgula 7 4 10" xfId="6804"/>
    <cellStyle name="Vírgula 7 4 10 2" xfId="6805"/>
    <cellStyle name="Vírgula 7 4 10 3" xfId="6806"/>
    <cellStyle name="Vírgula 7 4 11" xfId="6807"/>
    <cellStyle name="Vírgula 7 4 12" xfId="6808"/>
    <cellStyle name="Vírgula 7 4 13" xfId="6809"/>
    <cellStyle name="Vírgula 7 4 2" xfId="6810"/>
    <cellStyle name="Vírgula 7 4 2 10" xfId="6811"/>
    <cellStyle name="Vírgula 7 4 2 11" xfId="6812"/>
    <cellStyle name="Vírgula 7 4 2 2" xfId="6813"/>
    <cellStyle name="Vírgula 7 4 2 2 10" xfId="6814"/>
    <cellStyle name="Vírgula 7 4 2 2 2" xfId="6815"/>
    <cellStyle name="Vírgula 7 4 2 2 2 2" xfId="6816"/>
    <cellStyle name="Vírgula 7 4 2 2 2 2 2" xfId="6817"/>
    <cellStyle name="Vírgula 7 4 2 2 2 2 2 2" xfId="6818"/>
    <cellStyle name="Vírgula 7 4 2 2 2 2 2 3" xfId="6819"/>
    <cellStyle name="Vírgula 7 4 2 2 2 2 2 4" xfId="6820"/>
    <cellStyle name="Vírgula 7 4 2 2 2 2 3" xfId="6821"/>
    <cellStyle name="Vírgula 7 4 2 2 2 2 4" xfId="6822"/>
    <cellStyle name="Vírgula 7 4 2 2 2 2 5" xfId="6823"/>
    <cellStyle name="Vírgula 7 4 2 2 2 3" xfId="6824"/>
    <cellStyle name="Vírgula 7 4 2 2 2 3 2" xfId="6825"/>
    <cellStyle name="Vírgula 7 4 2 2 2 3 3" xfId="6826"/>
    <cellStyle name="Vírgula 7 4 2 2 2 3 4" xfId="6827"/>
    <cellStyle name="Vírgula 7 4 2 2 2 4" xfId="6828"/>
    <cellStyle name="Vírgula 7 4 2 2 2 5" xfId="6829"/>
    <cellStyle name="Vírgula 7 4 2 2 2 6" xfId="6830"/>
    <cellStyle name="Vírgula 7 4 2 2 3" xfId="6831"/>
    <cellStyle name="Vírgula 7 4 2 2 3 2" xfId="6832"/>
    <cellStyle name="Vírgula 7 4 2 2 3 2 2" xfId="6833"/>
    <cellStyle name="Vírgula 7 4 2 2 3 2 2 2" xfId="6834"/>
    <cellStyle name="Vírgula 7 4 2 2 3 2 2 3" xfId="6835"/>
    <cellStyle name="Vírgula 7 4 2 2 3 2 2 4" xfId="6836"/>
    <cellStyle name="Vírgula 7 4 2 2 3 2 3" xfId="6837"/>
    <cellStyle name="Vírgula 7 4 2 2 3 2 4" xfId="6838"/>
    <cellStyle name="Vírgula 7 4 2 2 3 2 5" xfId="6839"/>
    <cellStyle name="Vírgula 7 4 2 2 3 3" xfId="6840"/>
    <cellStyle name="Vírgula 7 4 2 2 3 3 2" xfId="6841"/>
    <cellStyle name="Vírgula 7 4 2 2 3 3 3" xfId="6842"/>
    <cellStyle name="Vírgula 7 4 2 2 3 3 4" xfId="6843"/>
    <cellStyle name="Vírgula 7 4 2 2 3 4" xfId="6844"/>
    <cellStyle name="Vírgula 7 4 2 2 3 5" xfId="6845"/>
    <cellStyle name="Vírgula 7 4 2 2 3 6" xfId="6846"/>
    <cellStyle name="Vírgula 7 4 2 2 4" xfId="6847"/>
    <cellStyle name="Vírgula 7 4 2 2 4 2" xfId="6848"/>
    <cellStyle name="Vírgula 7 4 2 2 4 2 2" xfId="6849"/>
    <cellStyle name="Vírgula 7 4 2 2 4 2 3" xfId="6850"/>
    <cellStyle name="Vírgula 7 4 2 2 4 2 4" xfId="6851"/>
    <cellStyle name="Vírgula 7 4 2 2 4 3" xfId="6852"/>
    <cellStyle name="Vírgula 7 4 2 2 4 4" xfId="6853"/>
    <cellStyle name="Vírgula 7 4 2 2 4 5" xfId="6854"/>
    <cellStyle name="Vírgula 7 4 2 2 5" xfId="6855"/>
    <cellStyle name="Vírgula 7 4 2 2 5 2" xfId="6856"/>
    <cellStyle name="Vírgula 7 4 2 2 5 3" xfId="6857"/>
    <cellStyle name="Vírgula 7 4 2 2 5 4" xfId="6858"/>
    <cellStyle name="Vírgula 7 4 2 2 6" xfId="6859"/>
    <cellStyle name="Vírgula 7 4 2 2 6 2" xfId="6860"/>
    <cellStyle name="Vírgula 7 4 2 2 6 3" xfId="6861"/>
    <cellStyle name="Vírgula 7 4 2 2 6 4" xfId="6862"/>
    <cellStyle name="Vírgula 7 4 2 2 7" xfId="6863"/>
    <cellStyle name="Vírgula 7 4 2 2 7 2" xfId="6864"/>
    <cellStyle name="Vírgula 7 4 2 2 7 3" xfId="6865"/>
    <cellStyle name="Vírgula 7 4 2 2 8" xfId="6866"/>
    <cellStyle name="Vírgula 7 4 2 2 9" xfId="6867"/>
    <cellStyle name="Vírgula 7 4 2 3" xfId="6868"/>
    <cellStyle name="Vírgula 7 4 2 3 2" xfId="6869"/>
    <cellStyle name="Vírgula 7 4 2 3 2 2" xfId="6870"/>
    <cellStyle name="Vírgula 7 4 2 3 2 2 2" xfId="6871"/>
    <cellStyle name="Vírgula 7 4 2 3 2 2 3" xfId="6872"/>
    <cellStyle name="Vírgula 7 4 2 3 2 2 4" xfId="6873"/>
    <cellStyle name="Vírgula 7 4 2 3 2 3" xfId="6874"/>
    <cellStyle name="Vírgula 7 4 2 3 2 4" xfId="6875"/>
    <cellStyle name="Vírgula 7 4 2 3 2 5" xfId="6876"/>
    <cellStyle name="Vírgula 7 4 2 3 3" xfId="6877"/>
    <cellStyle name="Vírgula 7 4 2 3 3 2" xfId="6878"/>
    <cellStyle name="Vírgula 7 4 2 3 3 3" xfId="6879"/>
    <cellStyle name="Vírgula 7 4 2 3 3 4" xfId="6880"/>
    <cellStyle name="Vírgula 7 4 2 3 4" xfId="6881"/>
    <cellStyle name="Vírgula 7 4 2 3 5" xfId="6882"/>
    <cellStyle name="Vírgula 7 4 2 3 6" xfId="6883"/>
    <cellStyle name="Vírgula 7 4 2 4" xfId="6884"/>
    <cellStyle name="Vírgula 7 4 2 4 2" xfId="6885"/>
    <cellStyle name="Vírgula 7 4 2 4 2 2" xfId="6886"/>
    <cellStyle name="Vírgula 7 4 2 4 2 2 2" xfId="6887"/>
    <cellStyle name="Vírgula 7 4 2 4 2 2 3" xfId="6888"/>
    <cellStyle name="Vírgula 7 4 2 4 2 2 4" xfId="6889"/>
    <cellStyle name="Vírgula 7 4 2 4 2 3" xfId="6890"/>
    <cellStyle name="Vírgula 7 4 2 4 2 4" xfId="6891"/>
    <cellStyle name="Vírgula 7 4 2 4 2 5" xfId="6892"/>
    <cellStyle name="Vírgula 7 4 2 4 3" xfId="6893"/>
    <cellStyle name="Vírgula 7 4 2 4 3 2" xfId="6894"/>
    <cellStyle name="Vírgula 7 4 2 4 3 3" xfId="6895"/>
    <cellStyle name="Vírgula 7 4 2 4 3 4" xfId="6896"/>
    <cellStyle name="Vírgula 7 4 2 4 4" xfId="6897"/>
    <cellStyle name="Vírgula 7 4 2 4 5" xfId="6898"/>
    <cellStyle name="Vírgula 7 4 2 4 6" xfId="6899"/>
    <cellStyle name="Vírgula 7 4 2 5" xfId="6900"/>
    <cellStyle name="Vírgula 7 4 2 5 2" xfId="6901"/>
    <cellStyle name="Vírgula 7 4 2 5 2 2" xfId="6902"/>
    <cellStyle name="Vírgula 7 4 2 5 2 3" xfId="6903"/>
    <cellStyle name="Vírgula 7 4 2 5 2 4" xfId="6904"/>
    <cellStyle name="Vírgula 7 4 2 5 3" xfId="6905"/>
    <cellStyle name="Vírgula 7 4 2 5 4" xfId="6906"/>
    <cellStyle name="Vírgula 7 4 2 5 5" xfId="6907"/>
    <cellStyle name="Vírgula 7 4 2 6" xfId="6908"/>
    <cellStyle name="Vírgula 7 4 2 6 2" xfId="6909"/>
    <cellStyle name="Vírgula 7 4 2 6 3" xfId="6910"/>
    <cellStyle name="Vírgula 7 4 2 6 4" xfId="6911"/>
    <cellStyle name="Vírgula 7 4 2 7" xfId="6912"/>
    <cellStyle name="Vírgula 7 4 2 7 2" xfId="6913"/>
    <cellStyle name="Vírgula 7 4 2 7 3" xfId="6914"/>
    <cellStyle name="Vírgula 7 4 2 7 4" xfId="6915"/>
    <cellStyle name="Vírgula 7 4 2 8" xfId="6916"/>
    <cellStyle name="Vírgula 7 4 2 8 2" xfId="6917"/>
    <cellStyle name="Vírgula 7 4 2 8 3" xfId="6918"/>
    <cellStyle name="Vírgula 7 4 2 9" xfId="6919"/>
    <cellStyle name="Vírgula 7 4 3" xfId="6920"/>
    <cellStyle name="Vírgula 7 4 3 2" xfId="6921"/>
    <cellStyle name="Vírgula 7 4 3 2 2" xfId="6922"/>
    <cellStyle name="Vírgula 7 4 3 2 2 2" xfId="6923"/>
    <cellStyle name="Vírgula 7 4 3 2 2 2 2" xfId="6924"/>
    <cellStyle name="Vírgula 7 4 3 2 2 2 3" xfId="6925"/>
    <cellStyle name="Vírgula 7 4 3 2 2 2 4" xfId="6926"/>
    <cellStyle name="Vírgula 7 4 3 2 2 3" xfId="6927"/>
    <cellStyle name="Vírgula 7 4 3 2 2 4" xfId="6928"/>
    <cellStyle name="Vírgula 7 4 3 2 2 5" xfId="6929"/>
    <cellStyle name="Vírgula 7 4 3 2 3" xfId="6930"/>
    <cellStyle name="Vírgula 7 4 3 2 3 2" xfId="6931"/>
    <cellStyle name="Vírgula 7 4 3 2 3 3" xfId="6932"/>
    <cellStyle name="Vírgula 7 4 3 2 3 4" xfId="6933"/>
    <cellStyle name="Vírgula 7 4 3 2 4" xfId="6934"/>
    <cellStyle name="Vírgula 7 4 3 2 5" xfId="6935"/>
    <cellStyle name="Vírgula 7 4 3 2 6" xfId="6936"/>
    <cellStyle name="Vírgula 7 4 3 3" xfId="6937"/>
    <cellStyle name="Vírgula 7 4 3 3 2" xfId="6938"/>
    <cellStyle name="Vírgula 7 4 3 3 2 2" xfId="6939"/>
    <cellStyle name="Vírgula 7 4 3 3 2 3" xfId="6940"/>
    <cellStyle name="Vírgula 7 4 3 3 2 4" xfId="6941"/>
    <cellStyle name="Vírgula 7 4 3 3 3" xfId="6942"/>
    <cellStyle name="Vírgula 7 4 3 3 4" xfId="6943"/>
    <cellStyle name="Vírgula 7 4 3 3 5" xfId="6944"/>
    <cellStyle name="Vírgula 7 4 3 4" xfId="6945"/>
    <cellStyle name="Vírgula 7 4 3 4 2" xfId="6946"/>
    <cellStyle name="Vírgula 7 4 3 4 3" xfId="6947"/>
    <cellStyle name="Vírgula 7 4 3 4 4" xfId="6948"/>
    <cellStyle name="Vírgula 7 4 3 5" xfId="6949"/>
    <cellStyle name="Vírgula 7 4 3 5 2" xfId="6950"/>
    <cellStyle name="Vírgula 7 4 3 5 3" xfId="6951"/>
    <cellStyle name="Vírgula 7 4 3 5 4" xfId="6952"/>
    <cellStyle name="Vírgula 7 4 3 6" xfId="6953"/>
    <cellStyle name="Vírgula 7 4 3 6 2" xfId="6954"/>
    <cellStyle name="Vírgula 7 4 3 6 3" xfId="6955"/>
    <cellStyle name="Vírgula 7 4 3 7" xfId="6956"/>
    <cellStyle name="Vírgula 7 4 3 8" xfId="6957"/>
    <cellStyle name="Vírgula 7 4 3 9" xfId="6958"/>
    <cellStyle name="Vírgula 7 4 4" xfId="6959"/>
    <cellStyle name="Vírgula 7 4 4 2" xfId="6960"/>
    <cellStyle name="Vírgula 7 4 4 2 2" xfId="6961"/>
    <cellStyle name="Vírgula 7 4 4 2 2 2" xfId="6962"/>
    <cellStyle name="Vírgula 7 4 4 2 2 3" xfId="6963"/>
    <cellStyle name="Vírgula 7 4 4 2 2 4" xfId="6964"/>
    <cellStyle name="Vírgula 7 4 4 2 3" xfId="6965"/>
    <cellStyle name="Vírgula 7 4 4 2 4" xfId="6966"/>
    <cellStyle name="Vírgula 7 4 4 2 5" xfId="6967"/>
    <cellStyle name="Vírgula 7 4 4 3" xfId="6968"/>
    <cellStyle name="Vírgula 7 4 4 3 2" xfId="6969"/>
    <cellStyle name="Vírgula 7 4 4 3 3" xfId="6970"/>
    <cellStyle name="Vírgula 7 4 4 3 4" xfId="6971"/>
    <cellStyle name="Vírgula 7 4 4 4" xfId="6972"/>
    <cellStyle name="Vírgula 7 4 4 5" xfId="6973"/>
    <cellStyle name="Vírgula 7 4 4 6" xfId="6974"/>
    <cellStyle name="Vírgula 7 4 5" xfId="6975"/>
    <cellStyle name="Vírgula 7 4 5 2" xfId="6976"/>
    <cellStyle name="Vírgula 7 4 5 2 2" xfId="6977"/>
    <cellStyle name="Vírgula 7 4 5 2 2 2" xfId="6978"/>
    <cellStyle name="Vírgula 7 4 5 2 2 3" xfId="6979"/>
    <cellStyle name="Vírgula 7 4 5 2 2 4" xfId="6980"/>
    <cellStyle name="Vírgula 7 4 5 2 3" xfId="6981"/>
    <cellStyle name="Vírgula 7 4 5 2 4" xfId="6982"/>
    <cellStyle name="Vírgula 7 4 5 2 5" xfId="6983"/>
    <cellStyle name="Vírgula 7 4 5 3" xfId="6984"/>
    <cellStyle name="Vírgula 7 4 5 3 2" xfId="6985"/>
    <cellStyle name="Vírgula 7 4 5 3 3" xfId="6986"/>
    <cellStyle name="Vírgula 7 4 5 3 4" xfId="6987"/>
    <cellStyle name="Vírgula 7 4 5 4" xfId="6988"/>
    <cellStyle name="Vírgula 7 4 5 5" xfId="6989"/>
    <cellStyle name="Vírgula 7 4 5 6" xfId="6990"/>
    <cellStyle name="Vírgula 7 4 6" xfId="6991"/>
    <cellStyle name="Vírgula 7 4 6 2" xfId="6992"/>
    <cellStyle name="Vírgula 7 4 6 2 2" xfId="6993"/>
    <cellStyle name="Vírgula 7 4 6 2 2 2" xfId="6994"/>
    <cellStyle name="Vírgula 7 4 6 2 2 3" xfId="6995"/>
    <cellStyle name="Vírgula 7 4 6 2 2 4" xfId="6996"/>
    <cellStyle name="Vírgula 7 4 6 2 3" xfId="6997"/>
    <cellStyle name="Vírgula 7 4 6 2 4" xfId="6998"/>
    <cellStyle name="Vírgula 7 4 6 2 5" xfId="6999"/>
    <cellStyle name="Vírgula 7 4 6 3" xfId="7000"/>
    <cellStyle name="Vírgula 7 4 6 3 2" xfId="7001"/>
    <cellStyle name="Vírgula 7 4 6 3 3" xfId="7002"/>
    <cellStyle name="Vírgula 7 4 6 3 4" xfId="7003"/>
    <cellStyle name="Vírgula 7 4 6 4" xfId="7004"/>
    <cellStyle name="Vírgula 7 4 6 5" xfId="7005"/>
    <cellStyle name="Vírgula 7 4 6 6" xfId="7006"/>
    <cellStyle name="Vírgula 7 4 7" xfId="7007"/>
    <cellStyle name="Vírgula 7 4 7 2" xfId="7008"/>
    <cellStyle name="Vírgula 7 4 7 2 2" xfId="7009"/>
    <cellStyle name="Vírgula 7 4 7 2 3" xfId="7010"/>
    <cellStyle name="Vírgula 7 4 7 2 4" xfId="7011"/>
    <cellStyle name="Vírgula 7 4 7 3" xfId="7012"/>
    <cellStyle name="Vírgula 7 4 7 4" xfId="7013"/>
    <cellStyle name="Vírgula 7 4 7 5" xfId="7014"/>
    <cellStyle name="Vírgula 7 4 8" xfId="7015"/>
    <cellStyle name="Vírgula 7 4 8 2" xfId="7016"/>
    <cellStyle name="Vírgula 7 4 8 3" xfId="7017"/>
    <cellStyle name="Vírgula 7 4 8 4" xfId="7018"/>
    <cellStyle name="Vírgula 7 4 9" xfId="7019"/>
    <cellStyle name="Vírgula 7 4 9 2" xfId="7020"/>
    <cellStyle name="Vírgula 7 4 9 3" xfId="7021"/>
    <cellStyle name="Vírgula 7 4 9 4" xfId="7022"/>
    <cellStyle name="Vírgula 7 5" xfId="7023"/>
    <cellStyle name="Vírgula 7 5 10" xfId="7024"/>
    <cellStyle name="Vírgula 7 5 11" xfId="7025"/>
    <cellStyle name="Vírgula 7 5 2" xfId="7026"/>
    <cellStyle name="Vírgula 7 5 2 2" xfId="7027"/>
    <cellStyle name="Vírgula 7 5 2 2 2" xfId="7028"/>
    <cellStyle name="Vírgula 7 5 2 2 2 2" xfId="7029"/>
    <cellStyle name="Vírgula 7 5 2 2 2 2 2" xfId="7030"/>
    <cellStyle name="Vírgula 7 5 2 2 2 2 3" xfId="7031"/>
    <cellStyle name="Vírgula 7 5 2 2 2 2 4" xfId="7032"/>
    <cellStyle name="Vírgula 7 5 2 2 2 3" xfId="7033"/>
    <cellStyle name="Vírgula 7 5 2 2 2 4" xfId="7034"/>
    <cellStyle name="Vírgula 7 5 2 2 2 5" xfId="7035"/>
    <cellStyle name="Vírgula 7 5 2 2 3" xfId="7036"/>
    <cellStyle name="Vírgula 7 5 2 2 3 2" xfId="7037"/>
    <cellStyle name="Vírgula 7 5 2 2 3 3" xfId="7038"/>
    <cellStyle name="Vírgula 7 5 2 2 3 4" xfId="7039"/>
    <cellStyle name="Vírgula 7 5 2 2 4" xfId="7040"/>
    <cellStyle name="Vírgula 7 5 2 2 5" xfId="7041"/>
    <cellStyle name="Vírgula 7 5 2 2 6" xfId="7042"/>
    <cellStyle name="Vírgula 7 5 2 3" xfId="7043"/>
    <cellStyle name="Vírgula 7 5 2 3 2" xfId="7044"/>
    <cellStyle name="Vírgula 7 5 2 3 2 2" xfId="7045"/>
    <cellStyle name="Vírgula 7 5 2 3 2 3" xfId="7046"/>
    <cellStyle name="Vírgula 7 5 2 3 2 4" xfId="7047"/>
    <cellStyle name="Vírgula 7 5 2 3 3" xfId="7048"/>
    <cellStyle name="Vírgula 7 5 2 3 4" xfId="7049"/>
    <cellStyle name="Vírgula 7 5 2 3 5" xfId="7050"/>
    <cellStyle name="Vírgula 7 5 2 4" xfId="7051"/>
    <cellStyle name="Vírgula 7 5 2 4 2" xfId="7052"/>
    <cellStyle name="Vírgula 7 5 2 4 3" xfId="7053"/>
    <cellStyle name="Vírgula 7 5 2 4 4" xfId="7054"/>
    <cellStyle name="Vírgula 7 5 2 5" xfId="7055"/>
    <cellStyle name="Vírgula 7 5 2 5 2" xfId="7056"/>
    <cellStyle name="Vírgula 7 5 2 5 3" xfId="7057"/>
    <cellStyle name="Vírgula 7 5 2 5 4" xfId="7058"/>
    <cellStyle name="Vírgula 7 5 2 6" xfId="7059"/>
    <cellStyle name="Vírgula 7 5 2 6 2" xfId="7060"/>
    <cellStyle name="Vírgula 7 5 2 6 3" xfId="7061"/>
    <cellStyle name="Vírgula 7 5 2 7" xfId="7062"/>
    <cellStyle name="Vírgula 7 5 2 8" xfId="7063"/>
    <cellStyle name="Vírgula 7 5 2 9" xfId="7064"/>
    <cellStyle name="Vírgula 7 5 3" xfId="7065"/>
    <cellStyle name="Vírgula 7 5 3 2" xfId="7066"/>
    <cellStyle name="Vírgula 7 5 3 2 2" xfId="7067"/>
    <cellStyle name="Vírgula 7 5 3 2 2 2" xfId="7068"/>
    <cellStyle name="Vírgula 7 5 3 2 2 3" xfId="7069"/>
    <cellStyle name="Vírgula 7 5 3 2 2 4" xfId="7070"/>
    <cellStyle name="Vírgula 7 5 3 2 3" xfId="7071"/>
    <cellStyle name="Vírgula 7 5 3 2 4" xfId="7072"/>
    <cellStyle name="Vírgula 7 5 3 2 5" xfId="7073"/>
    <cellStyle name="Vírgula 7 5 3 3" xfId="7074"/>
    <cellStyle name="Vírgula 7 5 3 3 2" xfId="7075"/>
    <cellStyle name="Vírgula 7 5 3 3 3" xfId="7076"/>
    <cellStyle name="Vírgula 7 5 3 3 4" xfId="7077"/>
    <cellStyle name="Vírgula 7 5 3 4" xfId="7078"/>
    <cellStyle name="Vírgula 7 5 3 5" xfId="7079"/>
    <cellStyle name="Vírgula 7 5 3 6" xfId="7080"/>
    <cellStyle name="Vírgula 7 5 4" xfId="7081"/>
    <cellStyle name="Vírgula 7 5 4 2" xfId="7082"/>
    <cellStyle name="Vírgula 7 5 4 2 2" xfId="7083"/>
    <cellStyle name="Vírgula 7 5 4 2 2 2" xfId="7084"/>
    <cellStyle name="Vírgula 7 5 4 2 2 3" xfId="7085"/>
    <cellStyle name="Vírgula 7 5 4 2 2 4" xfId="7086"/>
    <cellStyle name="Vírgula 7 5 4 2 3" xfId="7087"/>
    <cellStyle name="Vírgula 7 5 4 2 4" xfId="7088"/>
    <cellStyle name="Vírgula 7 5 4 2 5" xfId="7089"/>
    <cellStyle name="Vírgula 7 5 4 3" xfId="7090"/>
    <cellStyle name="Vírgula 7 5 4 3 2" xfId="7091"/>
    <cellStyle name="Vírgula 7 5 4 3 3" xfId="7092"/>
    <cellStyle name="Vírgula 7 5 4 3 4" xfId="7093"/>
    <cellStyle name="Vírgula 7 5 4 4" xfId="7094"/>
    <cellStyle name="Vírgula 7 5 4 5" xfId="7095"/>
    <cellStyle name="Vírgula 7 5 4 6" xfId="7096"/>
    <cellStyle name="Vírgula 7 5 5" xfId="7097"/>
    <cellStyle name="Vírgula 7 5 5 2" xfId="7098"/>
    <cellStyle name="Vírgula 7 5 5 2 2" xfId="7099"/>
    <cellStyle name="Vírgula 7 5 5 2 3" xfId="7100"/>
    <cellStyle name="Vírgula 7 5 5 2 4" xfId="7101"/>
    <cellStyle name="Vírgula 7 5 5 3" xfId="7102"/>
    <cellStyle name="Vírgula 7 5 5 4" xfId="7103"/>
    <cellStyle name="Vírgula 7 5 5 5" xfId="7104"/>
    <cellStyle name="Vírgula 7 5 6" xfId="7105"/>
    <cellStyle name="Vírgula 7 5 6 2" xfId="7106"/>
    <cellStyle name="Vírgula 7 5 6 3" xfId="7107"/>
    <cellStyle name="Vírgula 7 5 6 4" xfId="7108"/>
    <cellStyle name="Vírgula 7 5 7" xfId="7109"/>
    <cellStyle name="Vírgula 7 5 7 2" xfId="7110"/>
    <cellStyle name="Vírgula 7 5 7 3" xfId="7111"/>
    <cellStyle name="Vírgula 7 5 7 4" xfId="7112"/>
    <cellStyle name="Vírgula 7 5 8" xfId="7113"/>
    <cellStyle name="Vírgula 7 5 8 2" xfId="7114"/>
    <cellStyle name="Vírgula 7 5 8 3" xfId="7115"/>
    <cellStyle name="Vírgula 7 5 9" xfId="7116"/>
    <cellStyle name="Vírgula 7 6" xfId="7117"/>
    <cellStyle name="Vírgula 7 6 2" xfId="7118"/>
    <cellStyle name="Vírgula 7 6 2 2" xfId="7119"/>
    <cellStyle name="Vírgula 7 6 2 2 2" xfId="7120"/>
    <cellStyle name="Vírgula 7 6 2 2 2 2" xfId="7121"/>
    <cellStyle name="Vírgula 7 6 2 2 2 3" xfId="7122"/>
    <cellStyle name="Vírgula 7 6 2 2 2 4" xfId="7123"/>
    <cellStyle name="Vírgula 7 6 2 2 3" xfId="7124"/>
    <cellStyle name="Vírgula 7 6 2 2 4" xfId="7125"/>
    <cellStyle name="Vírgula 7 6 2 2 5" xfId="7126"/>
    <cellStyle name="Vírgula 7 6 2 3" xfId="7127"/>
    <cellStyle name="Vírgula 7 6 2 3 2" xfId="7128"/>
    <cellStyle name="Vírgula 7 6 2 3 3" xfId="7129"/>
    <cellStyle name="Vírgula 7 6 2 3 4" xfId="7130"/>
    <cellStyle name="Vírgula 7 6 2 4" xfId="7131"/>
    <cellStyle name="Vírgula 7 6 2 5" xfId="7132"/>
    <cellStyle name="Vírgula 7 6 2 6" xfId="7133"/>
    <cellStyle name="Vírgula 7 6 3" xfId="7134"/>
    <cellStyle name="Vírgula 7 6 3 2" xfId="7135"/>
    <cellStyle name="Vírgula 7 6 3 2 2" xfId="7136"/>
    <cellStyle name="Vírgula 7 6 3 2 3" xfId="7137"/>
    <cellStyle name="Vírgula 7 6 3 2 4" xfId="7138"/>
    <cellStyle name="Vírgula 7 6 3 3" xfId="7139"/>
    <cellStyle name="Vírgula 7 6 3 4" xfId="7140"/>
    <cellStyle name="Vírgula 7 6 3 5" xfId="7141"/>
    <cellStyle name="Vírgula 7 6 4" xfId="7142"/>
    <cellStyle name="Vírgula 7 6 4 2" xfId="7143"/>
    <cellStyle name="Vírgula 7 6 4 3" xfId="7144"/>
    <cellStyle name="Vírgula 7 6 4 4" xfId="7145"/>
    <cellStyle name="Vírgula 7 6 5" xfId="7146"/>
    <cellStyle name="Vírgula 7 6 5 2" xfId="7147"/>
    <cellStyle name="Vírgula 7 6 5 3" xfId="7148"/>
    <cellStyle name="Vírgula 7 6 5 4" xfId="7149"/>
    <cellStyle name="Vírgula 7 6 6" xfId="7150"/>
    <cellStyle name="Vírgula 7 6 6 2" xfId="7151"/>
    <cellStyle name="Vírgula 7 6 6 3" xfId="7152"/>
    <cellStyle name="Vírgula 7 6 7" xfId="7153"/>
    <cellStyle name="Vírgula 7 6 8" xfId="7154"/>
    <cellStyle name="Vírgula 7 6 9" xfId="7155"/>
    <cellStyle name="Vírgula 7 7" xfId="7156"/>
    <cellStyle name="Vírgula 7 7 2" xfId="7157"/>
    <cellStyle name="Vírgula 7 7 2 2" xfId="7158"/>
    <cellStyle name="Vírgula 7 7 2 2 2" xfId="7159"/>
    <cellStyle name="Vírgula 7 7 2 2 3" xfId="7160"/>
    <cellStyle name="Vírgula 7 7 2 2 4" xfId="7161"/>
    <cellStyle name="Vírgula 7 7 2 3" xfId="7162"/>
    <cellStyle name="Vírgula 7 7 2 4" xfId="7163"/>
    <cellStyle name="Vírgula 7 7 2 5" xfId="7164"/>
    <cellStyle name="Vírgula 7 7 3" xfId="7165"/>
    <cellStyle name="Vírgula 7 7 3 2" xfId="7166"/>
    <cellStyle name="Vírgula 7 7 3 3" xfId="7167"/>
    <cellStyle name="Vírgula 7 7 3 4" xfId="7168"/>
    <cellStyle name="Vírgula 7 7 4" xfId="7169"/>
    <cellStyle name="Vírgula 7 7 5" xfId="7170"/>
    <cellStyle name="Vírgula 7 7 6" xfId="7171"/>
    <cellStyle name="Vírgula 7 8" xfId="7172"/>
    <cellStyle name="Vírgula 7 8 2" xfId="7173"/>
    <cellStyle name="Vírgula 7 8 2 2" xfId="7174"/>
    <cellStyle name="Vírgula 7 8 2 2 2" xfId="7175"/>
    <cellStyle name="Vírgula 7 8 2 2 3" xfId="7176"/>
    <cellStyle name="Vírgula 7 8 2 2 4" xfId="7177"/>
    <cellStyle name="Vírgula 7 8 2 3" xfId="7178"/>
    <cellStyle name="Vírgula 7 8 2 4" xfId="7179"/>
    <cellStyle name="Vírgula 7 8 2 5" xfId="7180"/>
    <cellStyle name="Vírgula 7 8 3" xfId="7181"/>
    <cellStyle name="Vírgula 7 8 3 2" xfId="7182"/>
    <cellStyle name="Vírgula 7 8 3 3" xfId="7183"/>
    <cellStyle name="Vírgula 7 8 3 4" xfId="7184"/>
    <cellStyle name="Vírgula 7 8 4" xfId="7185"/>
    <cellStyle name="Vírgula 7 8 5" xfId="7186"/>
    <cellStyle name="Vírgula 7 8 6" xfId="7187"/>
    <cellStyle name="Vírgula 7 9" xfId="7188"/>
    <cellStyle name="Vírgula 7 9 2" xfId="7189"/>
    <cellStyle name="Vírgula 7 9 2 2" xfId="7190"/>
    <cellStyle name="Vírgula 7 9 2 2 2" xfId="7191"/>
    <cellStyle name="Vírgula 7 9 2 2 3" xfId="7192"/>
    <cellStyle name="Vírgula 7 9 2 2 4" xfId="7193"/>
    <cellStyle name="Vírgula 7 9 2 3" xfId="7194"/>
    <cellStyle name="Vírgula 7 9 2 4" xfId="7195"/>
    <cellStyle name="Vírgula 7 9 2 5" xfId="7196"/>
    <cellStyle name="Vírgula 7 9 3" xfId="7197"/>
    <cellStyle name="Vírgula 7 9 3 2" xfId="7198"/>
    <cellStyle name="Vírgula 7 9 3 3" xfId="7199"/>
    <cellStyle name="Vírgula 7 9 3 4" xfId="7200"/>
    <cellStyle name="Vírgula 7 9 4" xfId="7201"/>
    <cellStyle name="Vírgula 7 9 5" xfId="7202"/>
    <cellStyle name="Vírgula 7 9 6" xfId="7203"/>
    <cellStyle name="Vírgula 8" xfId="7204"/>
    <cellStyle name="Vírgula 8 10" xfId="7205"/>
    <cellStyle name="Vírgula 8 10 2" xfId="7206"/>
    <cellStyle name="Vírgula 8 10 3" xfId="7207"/>
    <cellStyle name="Vírgula 8 10 4" xfId="7208"/>
    <cellStyle name="Vírgula 8 11" xfId="7209"/>
    <cellStyle name="Vírgula 8 11 2" xfId="7210"/>
    <cellStyle name="Vírgula 8 11 3" xfId="7211"/>
    <cellStyle name="Vírgula 8 11 4" xfId="7212"/>
    <cellStyle name="Vírgula 8 12" xfId="7213"/>
    <cellStyle name="Vírgula 8 12 2" xfId="7214"/>
    <cellStyle name="Vírgula 8 12 3" xfId="7215"/>
    <cellStyle name="Vírgula 8 12 4" xfId="7216"/>
    <cellStyle name="Vírgula 8 13" xfId="7217"/>
    <cellStyle name="Vírgula 8 13 2" xfId="7218"/>
    <cellStyle name="Vírgula 8 13 3" xfId="7219"/>
    <cellStyle name="Vírgula 8 14" xfId="7220"/>
    <cellStyle name="Vírgula 8 14 2" xfId="7221"/>
    <cellStyle name="Vírgula 8 15" xfId="7222"/>
    <cellStyle name="Vírgula 8 16" xfId="7223"/>
    <cellStyle name="Vírgula 8 2" xfId="7224"/>
    <cellStyle name="Vírgula 8 2 10" xfId="7225"/>
    <cellStyle name="Vírgula 8 2 10 2" xfId="7226"/>
    <cellStyle name="Vírgula 8 2 10 3" xfId="7227"/>
    <cellStyle name="Vírgula 8 2 10 4" xfId="7228"/>
    <cellStyle name="Vírgula 8 2 11" xfId="7229"/>
    <cellStyle name="Vírgula 8 2 11 2" xfId="7230"/>
    <cellStyle name="Vírgula 8 2 11 3" xfId="7231"/>
    <cellStyle name="Vírgula 8 2 12" xfId="7232"/>
    <cellStyle name="Vírgula 8 2 12 2" xfId="7233"/>
    <cellStyle name="Vírgula 8 2 13" xfId="7234"/>
    <cellStyle name="Vírgula 8 2 14" xfId="7235"/>
    <cellStyle name="Vírgula 8 2 2" xfId="7236"/>
    <cellStyle name="Vírgula 8 2 2 2" xfId="7237"/>
    <cellStyle name="Vírgula 8 2 2 2 2" xfId="7238"/>
    <cellStyle name="Vírgula 8 2 2 2 2 2" xfId="7239"/>
    <cellStyle name="Vírgula 8 2 2 2 2 2 2" xfId="7240"/>
    <cellStyle name="Vírgula 8 2 2 2 2 2 3" xfId="7241"/>
    <cellStyle name="Vírgula 8 2 2 2 2 2 4" xfId="7242"/>
    <cellStyle name="Vírgula 8 2 2 2 2 3" xfId="7243"/>
    <cellStyle name="Vírgula 8 2 2 2 2 4" xfId="7244"/>
    <cellStyle name="Vírgula 8 2 2 2 2 5" xfId="7245"/>
    <cellStyle name="Vírgula 8 2 2 2 3" xfId="7246"/>
    <cellStyle name="Vírgula 8 2 2 2 3 2" xfId="7247"/>
    <cellStyle name="Vírgula 8 2 2 2 3 3" xfId="7248"/>
    <cellStyle name="Vírgula 8 2 2 2 3 4" xfId="7249"/>
    <cellStyle name="Vírgula 8 2 2 2 4" xfId="7250"/>
    <cellStyle name="Vírgula 8 2 2 2 5" xfId="7251"/>
    <cellStyle name="Vírgula 8 2 2 2 6" xfId="7252"/>
    <cellStyle name="Vírgula 8 2 2 3" xfId="7253"/>
    <cellStyle name="Vírgula 8 2 2 3 2" xfId="7254"/>
    <cellStyle name="Vírgula 8 2 2 3 2 2" xfId="7255"/>
    <cellStyle name="Vírgula 8 2 2 3 2 3" xfId="7256"/>
    <cellStyle name="Vírgula 8 2 2 3 2 4" xfId="7257"/>
    <cellStyle name="Vírgula 8 2 2 3 3" xfId="7258"/>
    <cellStyle name="Vírgula 8 2 2 3 4" xfId="7259"/>
    <cellStyle name="Vírgula 8 2 2 3 5" xfId="7260"/>
    <cellStyle name="Vírgula 8 2 2 4" xfId="7261"/>
    <cellStyle name="Vírgula 8 2 2 4 2" xfId="7262"/>
    <cellStyle name="Vírgula 8 2 2 4 3" xfId="7263"/>
    <cellStyle name="Vírgula 8 2 2 4 4" xfId="7264"/>
    <cellStyle name="Vírgula 8 2 2 5" xfId="7265"/>
    <cellStyle name="Vírgula 8 2 2 5 2" xfId="7266"/>
    <cellStyle name="Vírgula 8 2 2 5 3" xfId="7267"/>
    <cellStyle name="Vírgula 8 2 2 5 4" xfId="7268"/>
    <cellStyle name="Vírgula 8 2 2 6" xfId="7269"/>
    <cellStyle name="Vírgula 8 2 2 6 2" xfId="7270"/>
    <cellStyle name="Vírgula 8 2 2 6 3" xfId="7271"/>
    <cellStyle name="Vírgula 8 2 2 7" xfId="7272"/>
    <cellStyle name="Vírgula 8 2 2 8" xfId="7273"/>
    <cellStyle name="Vírgula 8 2 2 9" xfId="7274"/>
    <cellStyle name="Vírgula 8 2 3" xfId="7275"/>
    <cellStyle name="Vírgula 8 2 3 2" xfId="7276"/>
    <cellStyle name="Vírgula 8 2 3 2 2" xfId="7277"/>
    <cellStyle name="Vírgula 8 2 3 2 2 2" xfId="7278"/>
    <cellStyle name="Vírgula 8 2 3 2 2 2 2" xfId="7279"/>
    <cellStyle name="Vírgula 8 2 3 2 2 2 3" xfId="7280"/>
    <cellStyle name="Vírgula 8 2 3 2 2 2 4" xfId="7281"/>
    <cellStyle name="Vírgula 8 2 3 2 2 3" xfId="7282"/>
    <cellStyle name="Vírgula 8 2 3 2 2 4" xfId="7283"/>
    <cellStyle name="Vírgula 8 2 3 2 2 5" xfId="7284"/>
    <cellStyle name="Vírgula 8 2 3 2 3" xfId="7285"/>
    <cellStyle name="Vírgula 8 2 3 2 3 2" xfId="7286"/>
    <cellStyle name="Vírgula 8 2 3 2 3 3" xfId="7287"/>
    <cellStyle name="Vírgula 8 2 3 2 3 4" xfId="7288"/>
    <cellStyle name="Vírgula 8 2 3 2 4" xfId="7289"/>
    <cellStyle name="Vírgula 8 2 3 2 5" xfId="7290"/>
    <cellStyle name="Vírgula 8 2 3 2 6" xfId="7291"/>
    <cellStyle name="Vírgula 8 2 3 3" xfId="7292"/>
    <cellStyle name="Vírgula 8 2 3 3 2" xfId="7293"/>
    <cellStyle name="Vírgula 8 2 3 3 2 2" xfId="7294"/>
    <cellStyle name="Vírgula 8 2 3 3 2 3" xfId="7295"/>
    <cellStyle name="Vírgula 8 2 3 3 2 4" xfId="7296"/>
    <cellStyle name="Vírgula 8 2 3 3 3" xfId="7297"/>
    <cellStyle name="Vírgula 8 2 3 3 4" xfId="7298"/>
    <cellStyle name="Vírgula 8 2 3 3 5" xfId="7299"/>
    <cellStyle name="Vírgula 8 2 3 4" xfId="7300"/>
    <cellStyle name="Vírgula 8 2 3 4 2" xfId="7301"/>
    <cellStyle name="Vírgula 8 2 3 4 3" xfId="7302"/>
    <cellStyle name="Vírgula 8 2 3 4 4" xfId="7303"/>
    <cellStyle name="Vírgula 8 2 3 5" xfId="7304"/>
    <cellStyle name="Vírgula 8 2 3 5 2" xfId="7305"/>
    <cellStyle name="Vírgula 8 2 3 5 3" xfId="7306"/>
    <cellStyle name="Vírgula 8 2 3 5 4" xfId="7307"/>
    <cellStyle name="Vírgula 8 2 3 6" xfId="7308"/>
    <cellStyle name="Vírgula 8 2 3 6 2" xfId="7309"/>
    <cellStyle name="Vírgula 8 2 3 6 3" xfId="7310"/>
    <cellStyle name="Vírgula 8 2 3 7" xfId="7311"/>
    <cellStyle name="Vírgula 8 2 3 8" xfId="7312"/>
    <cellStyle name="Vírgula 8 2 3 9" xfId="7313"/>
    <cellStyle name="Vírgula 8 2 4" xfId="7314"/>
    <cellStyle name="Vírgula 8 2 4 2" xfId="7315"/>
    <cellStyle name="Vírgula 8 2 4 2 2" xfId="7316"/>
    <cellStyle name="Vírgula 8 2 4 2 2 2" xfId="7317"/>
    <cellStyle name="Vírgula 8 2 4 2 2 3" xfId="7318"/>
    <cellStyle name="Vírgula 8 2 4 2 2 4" xfId="7319"/>
    <cellStyle name="Vírgula 8 2 4 2 3" xfId="7320"/>
    <cellStyle name="Vírgula 8 2 4 2 4" xfId="7321"/>
    <cellStyle name="Vírgula 8 2 4 2 5" xfId="7322"/>
    <cellStyle name="Vírgula 8 2 4 3" xfId="7323"/>
    <cellStyle name="Vírgula 8 2 4 3 2" xfId="7324"/>
    <cellStyle name="Vírgula 8 2 4 3 3" xfId="7325"/>
    <cellStyle name="Vírgula 8 2 4 3 4" xfId="7326"/>
    <cellStyle name="Vírgula 8 2 4 4" xfId="7327"/>
    <cellStyle name="Vírgula 8 2 4 5" xfId="7328"/>
    <cellStyle name="Vírgula 8 2 4 6" xfId="7329"/>
    <cellStyle name="Vírgula 8 2 5" xfId="7330"/>
    <cellStyle name="Vírgula 8 2 5 2" xfId="7331"/>
    <cellStyle name="Vírgula 8 2 5 2 2" xfId="7332"/>
    <cellStyle name="Vírgula 8 2 5 2 2 2" xfId="7333"/>
    <cellStyle name="Vírgula 8 2 5 2 2 3" xfId="7334"/>
    <cellStyle name="Vírgula 8 2 5 2 2 4" xfId="7335"/>
    <cellStyle name="Vírgula 8 2 5 2 3" xfId="7336"/>
    <cellStyle name="Vírgula 8 2 5 2 4" xfId="7337"/>
    <cellStyle name="Vírgula 8 2 5 2 5" xfId="7338"/>
    <cellStyle name="Vírgula 8 2 5 3" xfId="7339"/>
    <cellStyle name="Vírgula 8 2 5 3 2" xfId="7340"/>
    <cellStyle name="Vírgula 8 2 5 3 3" xfId="7341"/>
    <cellStyle name="Vírgula 8 2 5 3 4" xfId="7342"/>
    <cellStyle name="Vírgula 8 2 5 4" xfId="7343"/>
    <cellStyle name="Vírgula 8 2 5 5" xfId="7344"/>
    <cellStyle name="Vírgula 8 2 5 6" xfId="7345"/>
    <cellStyle name="Vírgula 8 2 6" xfId="7346"/>
    <cellStyle name="Vírgula 8 2 6 2" xfId="7347"/>
    <cellStyle name="Vírgula 8 2 6 2 2" xfId="7348"/>
    <cellStyle name="Vírgula 8 2 6 2 2 2" xfId="7349"/>
    <cellStyle name="Vírgula 8 2 6 2 2 3" xfId="7350"/>
    <cellStyle name="Vírgula 8 2 6 2 2 4" xfId="7351"/>
    <cellStyle name="Vírgula 8 2 6 2 3" xfId="7352"/>
    <cellStyle name="Vírgula 8 2 6 2 4" xfId="7353"/>
    <cellStyle name="Vírgula 8 2 6 2 5" xfId="7354"/>
    <cellStyle name="Vírgula 8 2 6 3" xfId="7355"/>
    <cellStyle name="Vírgula 8 2 6 3 2" xfId="7356"/>
    <cellStyle name="Vírgula 8 2 6 3 3" xfId="7357"/>
    <cellStyle name="Vírgula 8 2 6 3 4" xfId="7358"/>
    <cellStyle name="Vírgula 8 2 6 4" xfId="7359"/>
    <cellStyle name="Vírgula 8 2 6 5" xfId="7360"/>
    <cellStyle name="Vírgula 8 2 6 6" xfId="7361"/>
    <cellStyle name="Vírgula 8 2 7" xfId="7362"/>
    <cellStyle name="Vírgula 8 2 7 2" xfId="7363"/>
    <cellStyle name="Vírgula 8 2 7 2 2" xfId="7364"/>
    <cellStyle name="Vírgula 8 2 7 2 3" xfId="7365"/>
    <cellStyle name="Vírgula 8 2 7 2 4" xfId="7366"/>
    <cellStyle name="Vírgula 8 2 7 3" xfId="7367"/>
    <cellStyle name="Vírgula 8 2 7 4" xfId="7368"/>
    <cellStyle name="Vírgula 8 2 7 5" xfId="7369"/>
    <cellStyle name="Vírgula 8 2 8" xfId="7370"/>
    <cellStyle name="Vírgula 8 2 8 2" xfId="7371"/>
    <cellStyle name="Vírgula 8 2 8 3" xfId="7372"/>
    <cellStyle name="Vírgula 8 2 8 4" xfId="7373"/>
    <cellStyle name="Vírgula 8 2 9" xfId="7374"/>
    <cellStyle name="Vírgula 8 2 9 2" xfId="7375"/>
    <cellStyle name="Vírgula 8 2 9 3" xfId="7376"/>
    <cellStyle name="Vírgula 8 2 9 4" xfId="7377"/>
    <cellStyle name="Vírgula 8 3" xfId="7378"/>
    <cellStyle name="Vírgula 8 3 10" xfId="7379"/>
    <cellStyle name="Vírgula 8 3 10 2" xfId="7380"/>
    <cellStyle name="Vírgula 8 3 10 3" xfId="7381"/>
    <cellStyle name="Vírgula 8 3 10 4" xfId="7382"/>
    <cellStyle name="Vírgula 8 3 11" xfId="7383"/>
    <cellStyle name="Vírgula 8 3 11 2" xfId="7384"/>
    <cellStyle name="Vírgula 8 3 11 3" xfId="7385"/>
    <cellStyle name="Vírgula 8 3 12" xfId="7386"/>
    <cellStyle name="Vírgula 8 3 12 2" xfId="7387"/>
    <cellStyle name="Vírgula 8 3 13" xfId="7388"/>
    <cellStyle name="Vírgula 8 3 14" xfId="7389"/>
    <cellStyle name="Vírgula 8 3 2" xfId="7390"/>
    <cellStyle name="Vírgula 8 3 2 2" xfId="7391"/>
    <cellStyle name="Vírgula 8 3 2 2 2" xfId="7392"/>
    <cellStyle name="Vírgula 8 3 2 2 2 2" xfId="7393"/>
    <cellStyle name="Vírgula 8 3 2 2 2 2 2" xfId="7394"/>
    <cellStyle name="Vírgula 8 3 2 2 2 2 3" xfId="7395"/>
    <cellStyle name="Vírgula 8 3 2 2 2 2 4" xfId="7396"/>
    <cellStyle name="Vírgula 8 3 2 2 2 3" xfId="7397"/>
    <cellStyle name="Vírgula 8 3 2 2 2 4" xfId="7398"/>
    <cellStyle name="Vírgula 8 3 2 2 2 5" xfId="7399"/>
    <cellStyle name="Vírgula 8 3 2 2 3" xfId="7400"/>
    <cellStyle name="Vírgula 8 3 2 2 3 2" xfId="7401"/>
    <cellStyle name="Vírgula 8 3 2 2 3 3" xfId="7402"/>
    <cellStyle name="Vírgula 8 3 2 2 3 4" xfId="7403"/>
    <cellStyle name="Vírgula 8 3 2 2 4" xfId="7404"/>
    <cellStyle name="Vírgula 8 3 2 2 5" xfId="7405"/>
    <cellStyle name="Vírgula 8 3 2 2 6" xfId="7406"/>
    <cellStyle name="Vírgula 8 3 2 3" xfId="7407"/>
    <cellStyle name="Vírgula 8 3 2 3 2" xfId="7408"/>
    <cellStyle name="Vírgula 8 3 2 3 2 2" xfId="7409"/>
    <cellStyle name="Vírgula 8 3 2 3 2 3" xfId="7410"/>
    <cellStyle name="Vírgula 8 3 2 3 2 4" xfId="7411"/>
    <cellStyle name="Vírgula 8 3 2 3 3" xfId="7412"/>
    <cellStyle name="Vírgula 8 3 2 3 4" xfId="7413"/>
    <cellStyle name="Vírgula 8 3 2 3 5" xfId="7414"/>
    <cellStyle name="Vírgula 8 3 2 4" xfId="7415"/>
    <cellStyle name="Vírgula 8 3 2 4 2" xfId="7416"/>
    <cellStyle name="Vírgula 8 3 2 4 3" xfId="7417"/>
    <cellStyle name="Vírgula 8 3 2 4 4" xfId="7418"/>
    <cellStyle name="Vírgula 8 3 2 5" xfId="7419"/>
    <cellStyle name="Vírgula 8 3 2 5 2" xfId="7420"/>
    <cellStyle name="Vírgula 8 3 2 5 3" xfId="7421"/>
    <cellStyle name="Vírgula 8 3 2 5 4" xfId="7422"/>
    <cellStyle name="Vírgula 8 3 2 6" xfId="7423"/>
    <cellStyle name="Vírgula 8 3 2 6 2" xfId="7424"/>
    <cellStyle name="Vírgula 8 3 2 6 3" xfId="7425"/>
    <cellStyle name="Vírgula 8 3 2 7" xfId="7426"/>
    <cellStyle name="Vírgula 8 3 2 8" xfId="7427"/>
    <cellStyle name="Vírgula 8 3 2 9" xfId="7428"/>
    <cellStyle name="Vírgula 8 3 3" xfId="7429"/>
    <cellStyle name="Vírgula 8 3 3 2" xfId="7430"/>
    <cellStyle name="Vírgula 8 3 3 2 2" xfId="7431"/>
    <cellStyle name="Vírgula 8 3 3 2 2 2" xfId="7432"/>
    <cellStyle name="Vírgula 8 3 3 2 2 2 2" xfId="7433"/>
    <cellStyle name="Vírgula 8 3 3 2 2 2 3" xfId="7434"/>
    <cellStyle name="Vírgula 8 3 3 2 2 2 4" xfId="7435"/>
    <cellStyle name="Vírgula 8 3 3 2 2 3" xfId="7436"/>
    <cellStyle name="Vírgula 8 3 3 2 2 4" xfId="7437"/>
    <cellStyle name="Vírgula 8 3 3 2 2 5" xfId="7438"/>
    <cellStyle name="Vírgula 8 3 3 2 3" xfId="7439"/>
    <cellStyle name="Vírgula 8 3 3 2 3 2" xfId="7440"/>
    <cellStyle name="Vírgula 8 3 3 2 3 3" xfId="7441"/>
    <cellStyle name="Vírgula 8 3 3 2 3 4" xfId="7442"/>
    <cellStyle name="Vírgula 8 3 3 2 4" xfId="7443"/>
    <cellStyle name="Vírgula 8 3 3 2 5" xfId="7444"/>
    <cellStyle name="Vírgula 8 3 3 2 6" xfId="7445"/>
    <cellStyle name="Vírgula 8 3 3 3" xfId="7446"/>
    <cellStyle name="Vírgula 8 3 3 3 2" xfId="7447"/>
    <cellStyle name="Vírgula 8 3 3 3 2 2" xfId="7448"/>
    <cellStyle name="Vírgula 8 3 3 3 2 3" xfId="7449"/>
    <cellStyle name="Vírgula 8 3 3 3 2 4" xfId="7450"/>
    <cellStyle name="Vírgula 8 3 3 3 3" xfId="7451"/>
    <cellStyle name="Vírgula 8 3 3 3 4" xfId="7452"/>
    <cellStyle name="Vírgula 8 3 3 3 5" xfId="7453"/>
    <cellStyle name="Vírgula 8 3 3 4" xfId="7454"/>
    <cellStyle name="Vírgula 8 3 3 4 2" xfId="7455"/>
    <cellStyle name="Vírgula 8 3 3 4 3" xfId="7456"/>
    <cellStyle name="Vírgula 8 3 3 4 4" xfId="7457"/>
    <cellStyle name="Vírgula 8 3 3 5" xfId="7458"/>
    <cellStyle name="Vírgula 8 3 3 5 2" xfId="7459"/>
    <cellStyle name="Vírgula 8 3 3 5 3" xfId="7460"/>
    <cellStyle name="Vírgula 8 3 3 5 4" xfId="7461"/>
    <cellStyle name="Vírgula 8 3 3 6" xfId="7462"/>
    <cellStyle name="Vírgula 8 3 3 6 2" xfId="7463"/>
    <cellStyle name="Vírgula 8 3 3 6 3" xfId="7464"/>
    <cellStyle name="Vírgula 8 3 3 7" xfId="7465"/>
    <cellStyle name="Vírgula 8 3 3 8" xfId="7466"/>
    <cellStyle name="Vírgula 8 3 3 9" xfId="7467"/>
    <cellStyle name="Vírgula 8 3 4" xfId="7468"/>
    <cellStyle name="Vírgula 8 3 4 2" xfId="7469"/>
    <cellStyle name="Vírgula 8 3 4 2 2" xfId="7470"/>
    <cellStyle name="Vírgula 8 3 4 2 2 2" xfId="7471"/>
    <cellStyle name="Vírgula 8 3 4 2 2 3" xfId="7472"/>
    <cellStyle name="Vírgula 8 3 4 2 2 4" xfId="7473"/>
    <cellStyle name="Vírgula 8 3 4 2 3" xfId="7474"/>
    <cellStyle name="Vírgula 8 3 4 2 4" xfId="7475"/>
    <cellStyle name="Vírgula 8 3 4 2 5" xfId="7476"/>
    <cellStyle name="Vírgula 8 3 4 3" xfId="7477"/>
    <cellStyle name="Vírgula 8 3 4 3 2" xfId="7478"/>
    <cellStyle name="Vírgula 8 3 4 3 3" xfId="7479"/>
    <cellStyle name="Vírgula 8 3 4 3 4" xfId="7480"/>
    <cellStyle name="Vírgula 8 3 4 4" xfId="7481"/>
    <cellStyle name="Vírgula 8 3 4 5" xfId="7482"/>
    <cellStyle name="Vírgula 8 3 4 6" xfId="7483"/>
    <cellStyle name="Vírgula 8 3 5" xfId="7484"/>
    <cellStyle name="Vírgula 8 3 5 2" xfId="7485"/>
    <cellStyle name="Vírgula 8 3 5 2 2" xfId="7486"/>
    <cellStyle name="Vírgula 8 3 5 2 2 2" xfId="7487"/>
    <cellStyle name="Vírgula 8 3 5 2 2 3" xfId="7488"/>
    <cellStyle name="Vírgula 8 3 5 2 2 4" xfId="7489"/>
    <cellStyle name="Vírgula 8 3 5 2 3" xfId="7490"/>
    <cellStyle name="Vírgula 8 3 5 2 4" xfId="7491"/>
    <cellStyle name="Vírgula 8 3 5 2 5" xfId="7492"/>
    <cellStyle name="Vírgula 8 3 5 3" xfId="7493"/>
    <cellStyle name="Vírgula 8 3 5 3 2" xfId="7494"/>
    <cellStyle name="Vírgula 8 3 5 3 3" xfId="7495"/>
    <cellStyle name="Vírgula 8 3 5 3 4" xfId="7496"/>
    <cellStyle name="Vírgula 8 3 5 4" xfId="7497"/>
    <cellStyle name="Vírgula 8 3 5 5" xfId="7498"/>
    <cellStyle name="Vírgula 8 3 5 6" xfId="7499"/>
    <cellStyle name="Vírgula 8 3 6" xfId="7500"/>
    <cellStyle name="Vírgula 8 3 6 2" xfId="7501"/>
    <cellStyle name="Vírgula 8 3 6 2 2" xfId="7502"/>
    <cellStyle name="Vírgula 8 3 6 2 2 2" xfId="7503"/>
    <cellStyle name="Vírgula 8 3 6 2 2 3" xfId="7504"/>
    <cellStyle name="Vírgula 8 3 6 2 2 4" xfId="7505"/>
    <cellStyle name="Vírgula 8 3 6 2 3" xfId="7506"/>
    <cellStyle name="Vírgula 8 3 6 2 4" xfId="7507"/>
    <cellStyle name="Vírgula 8 3 6 2 5" xfId="7508"/>
    <cellStyle name="Vírgula 8 3 6 3" xfId="7509"/>
    <cellStyle name="Vírgula 8 3 6 3 2" xfId="7510"/>
    <cellStyle name="Vírgula 8 3 6 3 3" xfId="7511"/>
    <cellStyle name="Vírgula 8 3 6 3 4" xfId="7512"/>
    <cellStyle name="Vírgula 8 3 6 4" xfId="7513"/>
    <cellStyle name="Vírgula 8 3 6 5" xfId="7514"/>
    <cellStyle name="Vírgula 8 3 6 6" xfId="7515"/>
    <cellStyle name="Vírgula 8 3 7" xfId="7516"/>
    <cellStyle name="Vírgula 8 3 7 2" xfId="7517"/>
    <cellStyle name="Vírgula 8 3 7 2 2" xfId="7518"/>
    <cellStyle name="Vírgula 8 3 7 2 3" xfId="7519"/>
    <cellStyle name="Vírgula 8 3 7 2 4" xfId="7520"/>
    <cellStyle name="Vírgula 8 3 7 3" xfId="7521"/>
    <cellStyle name="Vírgula 8 3 7 4" xfId="7522"/>
    <cellStyle name="Vírgula 8 3 7 5" xfId="7523"/>
    <cellStyle name="Vírgula 8 3 8" xfId="7524"/>
    <cellStyle name="Vírgula 8 3 8 2" xfId="7525"/>
    <cellStyle name="Vírgula 8 3 8 3" xfId="7526"/>
    <cellStyle name="Vírgula 8 3 8 4" xfId="7527"/>
    <cellStyle name="Vírgula 8 3 9" xfId="7528"/>
    <cellStyle name="Vírgula 8 3 9 2" xfId="7529"/>
    <cellStyle name="Vírgula 8 3 9 3" xfId="7530"/>
    <cellStyle name="Vírgula 8 3 9 4" xfId="7531"/>
    <cellStyle name="Vírgula 8 4" xfId="7532"/>
    <cellStyle name="Vírgula 8 4 2" xfId="7533"/>
    <cellStyle name="Vírgula 8 4 2 2" xfId="7534"/>
    <cellStyle name="Vírgula 8 4 2 2 2" xfId="7535"/>
    <cellStyle name="Vírgula 8 4 2 2 2 2" xfId="7536"/>
    <cellStyle name="Vírgula 8 4 2 2 2 3" xfId="7537"/>
    <cellStyle name="Vírgula 8 4 2 2 2 4" xfId="7538"/>
    <cellStyle name="Vírgula 8 4 2 2 3" xfId="7539"/>
    <cellStyle name="Vírgula 8 4 2 2 4" xfId="7540"/>
    <cellStyle name="Vírgula 8 4 2 2 5" xfId="7541"/>
    <cellStyle name="Vírgula 8 4 2 3" xfId="7542"/>
    <cellStyle name="Vírgula 8 4 2 3 2" xfId="7543"/>
    <cellStyle name="Vírgula 8 4 2 3 3" xfId="7544"/>
    <cellStyle name="Vírgula 8 4 2 3 4" xfId="7545"/>
    <cellStyle name="Vírgula 8 4 2 4" xfId="7546"/>
    <cellStyle name="Vírgula 8 4 2 5" xfId="7547"/>
    <cellStyle name="Vírgula 8 4 2 6" xfId="7548"/>
    <cellStyle name="Vírgula 8 4 3" xfId="7549"/>
    <cellStyle name="Vírgula 8 4 3 2" xfId="7550"/>
    <cellStyle name="Vírgula 8 4 3 2 2" xfId="7551"/>
    <cellStyle name="Vírgula 8 4 3 2 3" xfId="7552"/>
    <cellStyle name="Vírgula 8 4 3 2 4" xfId="7553"/>
    <cellStyle name="Vírgula 8 4 3 3" xfId="7554"/>
    <cellStyle name="Vírgula 8 4 3 4" xfId="7555"/>
    <cellStyle name="Vírgula 8 4 3 5" xfId="7556"/>
    <cellStyle name="Vírgula 8 4 4" xfId="7557"/>
    <cellStyle name="Vírgula 8 4 4 2" xfId="7558"/>
    <cellStyle name="Vírgula 8 4 4 3" xfId="7559"/>
    <cellStyle name="Vírgula 8 4 4 4" xfId="7560"/>
    <cellStyle name="Vírgula 8 4 5" xfId="7561"/>
    <cellStyle name="Vírgula 8 4 5 2" xfId="7562"/>
    <cellStyle name="Vírgula 8 4 5 3" xfId="7563"/>
    <cellStyle name="Vírgula 8 4 5 4" xfId="7564"/>
    <cellStyle name="Vírgula 8 4 6" xfId="7565"/>
    <cellStyle name="Vírgula 8 4 6 2" xfId="7566"/>
    <cellStyle name="Vírgula 8 4 6 3" xfId="7567"/>
    <cellStyle name="Vírgula 8 4 7" xfId="7568"/>
    <cellStyle name="Vírgula 8 4 8" xfId="7569"/>
    <cellStyle name="Vírgula 8 4 9" xfId="7570"/>
    <cellStyle name="Vírgula 8 5" xfId="7571"/>
    <cellStyle name="Vírgula 8 5 2" xfId="7572"/>
    <cellStyle name="Vírgula 8 5 2 2" xfId="7573"/>
    <cellStyle name="Vírgula 8 5 2 2 2" xfId="7574"/>
    <cellStyle name="Vírgula 8 5 2 2 2 2" xfId="7575"/>
    <cellStyle name="Vírgula 8 5 2 2 2 3" xfId="7576"/>
    <cellStyle name="Vírgula 8 5 2 2 2 4" xfId="7577"/>
    <cellStyle name="Vírgula 8 5 2 2 3" xfId="7578"/>
    <cellStyle name="Vírgula 8 5 2 2 4" xfId="7579"/>
    <cellStyle name="Vírgula 8 5 2 2 5" xfId="7580"/>
    <cellStyle name="Vírgula 8 5 2 3" xfId="7581"/>
    <cellStyle name="Vírgula 8 5 2 3 2" xfId="7582"/>
    <cellStyle name="Vírgula 8 5 2 3 3" xfId="7583"/>
    <cellStyle name="Vírgula 8 5 2 3 4" xfId="7584"/>
    <cellStyle name="Vírgula 8 5 2 4" xfId="7585"/>
    <cellStyle name="Vírgula 8 5 2 5" xfId="7586"/>
    <cellStyle name="Vírgula 8 5 2 6" xfId="7587"/>
    <cellStyle name="Vírgula 8 5 3" xfId="7588"/>
    <cellStyle name="Vírgula 8 5 3 2" xfId="7589"/>
    <cellStyle name="Vírgula 8 5 3 2 2" xfId="7590"/>
    <cellStyle name="Vírgula 8 5 3 2 3" xfId="7591"/>
    <cellStyle name="Vírgula 8 5 3 2 4" xfId="7592"/>
    <cellStyle name="Vírgula 8 5 3 3" xfId="7593"/>
    <cellStyle name="Vírgula 8 5 3 4" xfId="7594"/>
    <cellStyle name="Vírgula 8 5 3 5" xfId="7595"/>
    <cellStyle name="Vírgula 8 5 4" xfId="7596"/>
    <cellStyle name="Vírgula 8 5 4 2" xfId="7597"/>
    <cellStyle name="Vírgula 8 5 4 3" xfId="7598"/>
    <cellStyle name="Vírgula 8 5 4 4" xfId="7599"/>
    <cellStyle name="Vírgula 8 5 5" xfId="7600"/>
    <cellStyle name="Vírgula 8 5 5 2" xfId="7601"/>
    <cellStyle name="Vírgula 8 5 5 3" xfId="7602"/>
    <cellStyle name="Vírgula 8 5 5 4" xfId="7603"/>
    <cellStyle name="Vírgula 8 5 6" xfId="7604"/>
    <cellStyle name="Vírgula 8 5 6 2" xfId="7605"/>
    <cellStyle name="Vírgula 8 5 6 3" xfId="7606"/>
    <cellStyle name="Vírgula 8 5 7" xfId="7607"/>
    <cellStyle name="Vírgula 8 5 8" xfId="7608"/>
    <cellStyle name="Vírgula 8 5 9" xfId="7609"/>
    <cellStyle name="Vírgula 8 6" xfId="7610"/>
    <cellStyle name="Vírgula 8 6 2" xfId="7611"/>
    <cellStyle name="Vírgula 8 6 2 2" xfId="7612"/>
    <cellStyle name="Vírgula 8 6 2 2 2" xfId="7613"/>
    <cellStyle name="Vírgula 8 6 2 2 3" xfId="7614"/>
    <cellStyle name="Vírgula 8 6 2 2 4" xfId="7615"/>
    <cellStyle name="Vírgula 8 6 2 3" xfId="7616"/>
    <cellStyle name="Vírgula 8 6 2 4" xfId="7617"/>
    <cellStyle name="Vírgula 8 6 2 5" xfId="7618"/>
    <cellStyle name="Vírgula 8 6 3" xfId="7619"/>
    <cellStyle name="Vírgula 8 6 3 2" xfId="7620"/>
    <cellStyle name="Vírgula 8 6 3 3" xfId="7621"/>
    <cellStyle name="Vírgula 8 6 3 4" xfId="7622"/>
    <cellStyle name="Vírgula 8 6 4" xfId="7623"/>
    <cellStyle name="Vírgula 8 6 5" xfId="7624"/>
    <cellStyle name="Vírgula 8 6 6" xfId="7625"/>
    <cellStyle name="Vírgula 8 7" xfId="7626"/>
    <cellStyle name="Vírgula 8 7 2" xfId="7627"/>
    <cellStyle name="Vírgula 8 7 2 2" xfId="7628"/>
    <cellStyle name="Vírgula 8 7 2 2 2" xfId="7629"/>
    <cellStyle name="Vírgula 8 7 2 2 3" xfId="7630"/>
    <cellStyle name="Vírgula 8 7 2 2 4" xfId="7631"/>
    <cellStyle name="Vírgula 8 7 2 3" xfId="7632"/>
    <cellStyle name="Vírgula 8 7 2 4" xfId="7633"/>
    <cellStyle name="Vírgula 8 7 2 5" xfId="7634"/>
    <cellStyle name="Vírgula 8 7 3" xfId="7635"/>
    <cellStyle name="Vírgula 8 7 3 2" xfId="7636"/>
    <cellStyle name="Vírgula 8 7 3 3" xfId="7637"/>
    <cellStyle name="Vírgula 8 7 3 4" xfId="7638"/>
    <cellStyle name="Vírgula 8 7 4" xfId="7639"/>
    <cellStyle name="Vírgula 8 7 5" xfId="7640"/>
    <cellStyle name="Vírgula 8 7 6" xfId="7641"/>
    <cellStyle name="Vírgula 8 8" xfId="7642"/>
    <cellStyle name="Vírgula 8 8 2" xfId="7643"/>
    <cellStyle name="Vírgula 8 8 2 2" xfId="7644"/>
    <cellStyle name="Vírgula 8 8 2 2 2" xfId="7645"/>
    <cellStyle name="Vírgula 8 8 2 2 3" xfId="7646"/>
    <cellStyle name="Vírgula 8 8 2 2 4" xfId="7647"/>
    <cellStyle name="Vírgula 8 8 2 3" xfId="7648"/>
    <cellStyle name="Vírgula 8 8 2 4" xfId="7649"/>
    <cellStyle name="Vírgula 8 8 2 5" xfId="7650"/>
    <cellStyle name="Vírgula 8 8 3" xfId="7651"/>
    <cellStyle name="Vírgula 8 8 3 2" xfId="7652"/>
    <cellStyle name="Vírgula 8 8 3 3" xfId="7653"/>
    <cellStyle name="Vírgula 8 8 3 4" xfId="7654"/>
    <cellStyle name="Vírgula 8 8 4" xfId="7655"/>
    <cellStyle name="Vírgula 8 8 5" xfId="7656"/>
    <cellStyle name="Vírgula 8 8 6" xfId="7657"/>
    <cellStyle name="Vírgula 8 9" xfId="7658"/>
    <cellStyle name="Vírgula 8 9 2" xfId="7659"/>
    <cellStyle name="Vírgula 8 9 2 2" xfId="7660"/>
    <cellStyle name="Vírgula 8 9 2 3" xfId="7661"/>
    <cellStyle name="Vírgula 8 9 2 4" xfId="7662"/>
    <cellStyle name="Vírgula 8 9 3" xfId="7663"/>
    <cellStyle name="Vírgula 8 9 4" xfId="7664"/>
    <cellStyle name="Vírgula 8 9 5" xfId="7665"/>
    <cellStyle name="Vírgula 9" xfId="7666"/>
    <cellStyle name="Warning" xfId="21"/>
  </cellStyles>
  <dxfs count="2">
    <dxf>
      <font>
        <color rgb="FFFFFFFF"/>
      </font>
      <fill>
        <patternFill patternType="none"/>
      </fill>
    </dxf>
    <dxf>
      <font>
        <color rgb="FFFFFFFF"/>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198247</xdr:colOff>
      <xdr:row>0</xdr:row>
      <xdr:rowOff>97200</xdr:rowOff>
    </xdr:from>
    <xdr:to>
      <xdr:col>2</xdr:col>
      <xdr:colOff>403411</xdr:colOff>
      <xdr:row>3</xdr:row>
      <xdr:rowOff>168089</xdr:rowOff>
    </xdr:to>
    <xdr:pic>
      <xdr:nvPicPr>
        <xdr:cNvPr id="5" name="Imagem 4">
          <a:extLst>
            <a:ext uri="{FF2B5EF4-FFF2-40B4-BE49-F238E27FC236}">
              <a16:creationId xmlns="" xmlns:a16="http://schemas.microsoft.com/office/drawing/2014/main" id="{00000000-0008-0000-0200-000005000000}"/>
            </a:ext>
          </a:extLst>
        </xdr:cNvPr>
        <xdr:cNvPicPr/>
      </xdr:nvPicPr>
      <xdr:blipFill>
        <a:blip xmlns:r="http://schemas.openxmlformats.org/officeDocument/2006/relationships" r:embed="rId1" cstate="print"/>
        <a:stretch/>
      </xdr:blipFill>
      <xdr:spPr>
        <a:xfrm>
          <a:off x="299100" y="97200"/>
          <a:ext cx="888723" cy="70962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198247</xdr:colOff>
      <xdr:row>0</xdr:row>
      <xdr:rowOff>97200</xdr:rowOff>
    </xdr:from>
    <xdr:to>
      <xdr:col>2</xdr:col>
      <xdr:colOff>403411</xdr:colOff>
      <xdr:row>3</xdr:row>
      <xdr:rowOff>168089</xdr:rowOff>
    </xdr:to>
    <xdr:pic>
      <xdr:nvPicPr>
        <xdr:cNvPr id="2" name="Imagem 1">
          <a:extLst>
            <a:ext uri="{FF2B5EF4-FFF2-40B4-BE49-F238E27FC236}">
              <a16:creationId xmlns="" xmlns:a16="http://schemas.microsoft.com/office/drawing/2014/main" id="{00000000-0008-0000-0200-000005000000}"/>
            </a:ext>
          </a:extLst>
        </xdr:cNvPr>
        <xdr:cNvPicPr/>
      </xdr:nvPicPr>
      <xdr:blipFill>
        <a:blip xmlns:r="http://schemas.openxmlformats.org/officeDocument/2006/relationships" r:embed="rId1" cstate="print"/>
        <a:stretch/>
      </xdr:blipFill>
      <xdr:spPr>
        <a:xfrm>
          <a:off x="303022" y="97200"/>
          <a:ext cx="890964" cy="718589"/>
        </a:xfrm>
        <a:prstGeom prst="rect">
          <a:avLst/>
        </a:prstGeom>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92413</xdr:colOff>
      <xdr:row>0</xdr:row>
      <xdr:rowOff>52917</xdr:rowOff>
    </xdr:from>
    <xdr:to>
      <xdr:col>2</xdr:col>
      <xdr:colOff>328083</xdr:colOff>
      <xdr:row>3</xdr:row>
      <xdr:rowOff>113304</xdr:rowOff>
    </xdr:to>
    <xdr:pic>
      <xdr:nvPicPr>
        <xdr:cNvPr id="4" name="Imagem 3">
          <a:extLst>
            <a:ext uri="{FF2B5EF4-FFF2-40B4-BE49-F238E27FC236}">
              <a16:creationId xmlns="" xmlns:a16="http://schemas.microsoft.com/office/drawing/2014/main" id="{00000000-0008-0000-0100-000004000000}"/>
            </a:ext>
          </a:extLst>
        </xdr:cNvPr>
        <xdr:cNvPicPr/>
      </xdr:nvPicPr>
      <xdr:blipFill>
        <a:blip xmlns:r="http://schemas.openxmlformats.org/officeDocument/2006/relationships" r:embed="rId1" cstate="print"/>
        <a:stretch/>
      </xdr:blipFill>
      <xdr:spPr>
        <a:xfrm>
          <a:off x="166496" y="52917"/>
          <a:ext cx="923587" cy="758887"/>
        </a:xfrm>
        <a:prstGeom prst="rect">
          <a:avLst/>
        </a:prstGeom>
        <a:ln>
          <a:noFill/>
        </a:ln>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ME510"/>
  <sheetViews>
    <sheetView view="pageBreakPreview" topLeftCell="A49" zoomScale="115" zoomScaleNormal="70" zoomScaleSheetLayoutView="115" workbookViewId="0">
      <selection activeCell="B4" sqref="B4:G4"/>
    </sheetView>
  </sheetViews>
  <sheetFormatPr defaultRowHeight="14.25" outlineLevelRow="1"/>
  <cols>
    <col min="1" max="1" width="1.375" style="3" customWidth="1"/>
    <col min="2" max="2" width="9" style="3" customWidth="1"/>
    <col min="3" max="3" width="10.5" style="3" bestFit="1" customWidth="1"/>
    <col min="4" max="4" width="12.25" style="3" bestFit="1" customWidth="1"/>
    <col min="5" max="5" width="120.75" style="3" customWidth="1"/>
    <col min="6" max="6" width="7.25" style="3" bestFit="1" customWidth="1"/>
    <col min="7" max="7" width="10" style="4" customWidth="1"/>
    <col min="8" max="8" width="2.875" style="3" customWidth="1"/>
    <col min="9" max="1017" width="9.375" style="3" customWidth="1"/>
    <col min="1018" max="1018" width="9" customWidth="1"/>
  </cols>
  <sheetData>
    <row r="1" spans="1:1019" s="53" customFormat="1" ht="15" customHeight="1">
      <c r="A1" s="56"/>
      <c r="B1" s="292"/>
      <c r="C1" s="293"/>
      <c r="D1" s="293"/>
      <c r="E1" s="293"/>
      <c r="F1" s="293"/>
      <c r="G1" s="294"/>
      <c r="H1" s="59"/>
      <c r="I1" s="59"/>
    </row>
    <row r="2" spans="1:1019" ht="18">
      <c r="A2" s="57"/>
      <c r="B2" s="295" t="s">
        <v>29</v>
      </c>
      <c r="C2" s="296"/>
      <c r="D2" s="296"/>
      <c r="E2" s="296"/>
      <c r="F2" s="296"/>
      <c r="G2" s="297"/>
      <c r="H2" s="60"/>
      <c r="I2" s="60"/>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J2" s="54"/>
      <c r="BK2" s="54"/>
      <c r="BL2" s="54"/>
      <c r="BM2" s="54"/>
      <c r="BN2" s="54"/>
      <c r="BO2" s="54"/>
      <c r="BP2" s="54"/>
      <c r="BQ2" s="54"/>
      <c r="BR2" s="54"/>
      <c r="BS2" s="54"/>
      <c r="BT2" s="54"/>
      <c r="BU2" s="54"/>
      <c r="BV2" s="54"/>
      <c r="BW2" s="54"/>
      <c r="BX2" s="54"/>
      <c r="BY2" s="54"/>
      <c r="BZ2" s="54"/>
      <c r="CA2" s="54"/>
      <c r="CB2" s="54"/>
      <c r="CC2" s="54"/>
      <c r="CD2" s="54"/>
      <c r="CE2" s="54"/>
      <c r="CF2" s="54"/>
      <c r="CG2" s="54"/>
      <c r="CH2" s="54"/>
      <c r="CI2" s="54"/>
      <c r="CJ2" s="54"/>
      <c r="CK2" s="54"/>
      <c r="CL2" s="54"/>
      <c r="CM2" s="54"/>
      <c r="CN2" s="54"/>
      <c r="CO2" s="54"/>
      <c r="CP2" s="54"/>
      <c r="CQ2" s="54"/>
      <c r="CR2" s="54"/>
      <c r="CS2" s="54"/>
      <c r="CT2" s="54"/>
      <c r="CU2" s="54"/>
      <c r="CV2" s="54"/>
      <c r="CW2" s="54"/>
      <c r="CX2" s="54"/>
      <c r="CY2" s="54"/>
      <c r="CZ2" s="54"/>
      <c r="DA2" s="54"/>
      <c r="DB2" s="54"/>
      <c r="DC2" s="54"/>
      <c r="DD2" s="54"/>
      <c r="DE2" s="54"/>
      <c r="DF2" s="54"/>
      <c r="DG2" s="54"/>
      <c r="DH2" s="54"/>
      <c r="DI2" s="54"/>
      <c r="DJ2" s="54"/>
      <c r="DK2" s="54"/>
      <c r="DL2" s="54"/>
      <c r="DM2" s="54"/>
      <c r="DN2" s="54"/>
      <c r="DO2" s="54"/>
      <c r="DP2" s="54"/>
      <c r="DQ2" s="54"/>
      <c r="DR2" s="54"/>
      <c r="DS2" s="54"/>
      <c r="DT2" s="54"/>
      <c r="DU2" s="54"/>
      <c r="DV2" s="54"/>
      <c r="DW2" s="54"/>
      <c r="DX2" s="54"/>
      <c r="DY2" s="54"/>
      <c r="DZ2" s="54"/>
      <c r="EA2" s="54"/>
      <c r="EB2" s="54"/>
      <c r="EC2" s="54"/>
      <c r="ED2" s="54"/>
      <c r="EE2" s="54"/>
      <c r="EF2" s="54"/>
      <c r="EG2" s="54"/>
      <c r="EH2" s="54"/>
      <c r="EI2" s="54"/>
      <c r="EJ2" s="54"/>
      <c r="EK2" s="54"/>
      <c r="EL2" s="54"/>
      <c r="EM2" s="54"/>
      <c r="EN2" s="54"/>
      <c r="EO2" s="54"/>
      <c r="EP2" s="54"/>
      <c r="EQ2" s="54"/>
      <c r="ER2" s="54"/>
      <c r="ES2" s="54"/>
      <c r="ET2" s="54"/>
      <c r="EU2" s="54"/>
      <c r="EV2" s="54"/>
      <c r="EW2" s="54"/>
      <c r="EX2" s="54"/>
      <c r="EY2" s="54"/>
      <c r="EZ2" s="54"/>
      <c r="FA2" s="54"/>
      <c r="FB2" s="54"/>
      <c r="FC2" s="54"/>
      <c r="FD2" s="54"/>
      <c r="FE2" s="54"/>
      <c r="FF2" s="54"/>
      <c r="FG2" s="54"/>
      <c r="FH2" s="54"/>
      <c r="FI2" s="54"/>
      <c r="FJ2" s="54"/>
      <c r="FK2" s="54"/>
      <c r="FL2" s="54"/>
      <c r="FM2" s="54"/>
      <c r="FN2" s="54"/>
      <c r="FO2" s="54"/>
      <c r="FP2" s="54"/>
      <c r="FQ2" s="54"/>
      <c r="FR2" s="54"/>
      <c r="FS2" s="54"/>
      <c r="FT2" s="54"/>
      <c r="FU2" s="54"/>
      <c r="FV2" s="54"/>
      <c r="FW2" s="54"/>
      <c r="FX2" s="54"/>
      <c r="FY2" s="54"/>
      <c r="FZ2" s="54"/>
      <c r="GA2" s="54"/>
      <c r="GB2" s="54"/>
      <c r="GC2" s="54"/>
      <c r="GD2" s="54"/>
      <c r="GE2" s="54"/>
      <c r="GF2" s="54"/>
      <c r="GG2" s="54"/>
      <c r="GH2" s="54"/>
      <c r="GI2" s="54"/>
      <c r="GJ2" s="54"/>
      <c r="GK2" s="54"/>
      <c r="GL2" s="54"/>
      <c r="GM2" s="54"/>
      <c r="GN2" s="54"/>
      <c r="GO2" s="54"/>
      <c r="GP2" s="54"/>
      <c r="GQ2" s="54"/>
      <c r="GR2" s="54"/>
      <c r="GS2" s="54"/>
      <c r="GT2" s="54"/>
      <c r="GU2" s="54"/>
      <c r="GV2" s="54"/>
      <c r="GW2" s="54"/>
      <c r="GX2" s="54"/>
      <c r="GY2" s="54"/>
      <c r="GZ2" s="54"/>
      <c r="HA2" s="54"/>
      <c r="HB2" s="54"/>
      <c r="HC2" s="54"/>
      <c r="HD2" s="54"/>
      <c r="HE2" s="54"/>
      <c r="HF2" s="54"/>
      <c r="HG2" s="54"/>
      <c r="HH2" s="54"/>
      <c r="HI2" s="54"/>
      <c r="HJ2" s="54"/>
      <c r="HK2" s="54"/>
      <c r="HL2" s="54"/>
      <c r="HM2" s="54"/>
      <c r="HN2" s="54"/>
      <c r="HO2" s="54"/>
      <c r="HP2" s="54"/>
      <c r="HQ2" s="54"/>
      <c r="HR2" s="54"/>
      <c r="HS2" s="54"/>
      <c r="HT2" s="54"/>
      <c r="HU2" s="54"/>
      <c r="HV2" s="54"/>
      <c r="HW2" s="54"/>
      <c r="HX2" s="54"/>
      <c r="HY2" s="54"/>
      <c r="HZ2" s="54"/>
      <c r="IA2" s="54"/>
      <c r="IB2" s="54"/>
      <c r="IC2" s="54"/>
      <c r="ID2" s="54"/>
      <c r="IE2" s="54"/>
      <c r="IF2" s="54"/>
      <c r="IG2" s="54"/>
      <c r="IH2" s="54"/>
      <c r="II2" s="54"/>
      <c r="IJ2" s="54"/>
      <c r="IK2" s="54"/>
      <c r="IL2" s="54"/>
      <c r="IM2" s="54"/>
      <c r="IN2" s="54"/>
      <c r="IO2" s="54"/>
      <c r="IP2" s="54"/>
      <c r="IQ2" s="54"/>
      <c r="IR2" s="54"/>
      <c r="IS2" s="54"/>
      <c r="IT2" s="54"/>
      <c r="IU2" s="54"/>
      <c r="IV2" s="54"/>
      <c r="IW2" s="54"/>
      <c r="IX2" s="54"/>
      <c r="IY2" s="54"/>
      <c r="IZ2" s="54"/>
      <c r="JA2" s="54"/>
      <c r="JB2" s="54"/>
      <c r="JC2" s="54"/>
      <c r="JD2" s="54"/>
      <c r="JE2" s="54"/>
      <c r="JF2" s="54"/>
      <c r="JG2" s="54"/>
      <c r="JH2" s="54"/>
      <c r="JI2" s="54"/>
      <c r="JJ2" s="54"/>
      <c r="JK2" s="54"/>
      <c r="JL2" s="54"/>
      <c r="JM2" s="54"/>
      <c r="JN2" s="54"/>
      <c r="JO2" s="54"/>
      <c r="JP2" s="54"/>
      <c r="JQ2" s="54"/>
      <c r="JR2" s="54"/>
      <c r="JS2" s="54"/>
      <c r="JT2" s="54"/>
      <c r="JU2" s="54"/>
      <c r="JV2" s="54"/>
      <c r="JW2" s="54"/>
      <c r="JX2" s="54"/>
      <c r="JY2" s="54"/>
      <c r="JZ2" s="54"/>
      <c r="KA2" s="54"/>
      <c r="KB2" s="54"/>
      <c r="KC2" s="54"/>
      <c r="KD2" s="54"/>
      <c r="KE2" s="54"/>
      <c r="KF2" s="54"/>
      <c r="KG2" s="54"/>
      <c r="KH2" s="54"/>
      <c r="KI2" s="54"/>
      <c r="KJ2" s="54"/>
      <c r="KK2" s="54"/>
      <c r="KL2" s="54"/>
      <c r="KM2" s="54"/>
      <c r="KN2" s="54"/>
      <c r="KO2" s="54"/>
      <c r="KP2" s="54"/>
      <c r="KQ2" s="54"/>
      <c r="KR2" s="54"/>
      <c r="KS2" s="54"/>
      <c r="KT2" s="54"/>
      <c r="KU2" s="54"/>
      <c r="KV2" s="54"/>
      <c r="KW2" s="54"/>
      <c r="KX2" s="54"/>
      <c r="KY2" s="54"/>
      <c r="KZ2" s="54"/>
      <c r="LA2" s="54"/>
      <c r="LB2" s="54"/>
      <c r="LC2" s="54"/>
      <c r="LD2" s="54"/>
      <c r="LE2" s="54"/>
      <c r="LF2" s="54"/>
      <c r="LG2" s="54"/>
      <c r="LH2" s="54"/>
      <c r="LI2" s="54"/>
      <c r="LJ2" s="54"/>
      <c r="LK2" s="54"/>
      <c r="LL2" s="54"/>
      <c r="LM2" s="54"/>
      <c r="LN2" s="54"/>
      <c r="LO2" s="54"/>
      <c r="LP2" s="54"/>
      <c r="LQ2" s="54"/>
      <c r="LR2" s="54"/>
      <c r="LS2" s="54"/>
      <c r="LT2" s="54"/>
      <c r="LU2" s="54"/>
      <c r="LV2" s="54"/>
      <c r="LW2" s="54"/>
      <c r="LX2" s="54"/>
      <c r="LY2" s="54"/>
      <c r="LZ2" s="54"/>
      <c r="MA2" s="54"/>
      <c r="MB2" s="54"/>
      <c r="MC2" s="54"/>
      <c r="MD2" s="54"/>
      <c r="ME2" s="54"/>
      <c r="MF2" s="54"/>
      <c r="MG2" s="54"/>
      <c r="MH2" s="54"/>
      <c r="MI2" s="54"/>
      <c r="MJ2" s="54"/>
      <c r="MK2" s="54"/>
      <c r="ML2" s="54"/>
      <c r="MM2" s="54"/>
      <c r="MN2" s="54"/>
      <c r="MO2" s="54"/>
      <c r="MP2" s="54"/>
      <c r="MQ2" s="54"/>
      <c r="MR2" s="54"/>
      <c r="MS2" s="54"/>
      <c r="MT2" s="54"/>
      <c r="MU2" s="54"/>
      <c r="MV2" s="54"/>
      <c r="MW2" s="54"/>
      <c r="MX2" s="54"/>
      <c r="MY2" s="54"/>
      <c r="MZ2" s="54"/>
      <c r="NA2" s="54"/>
      <c r="NB2" s="54"/>
      <c r="NC2" s="54"/>
      <c r="ND2" s="54"/>
      <c r="NE2" s="54"/>
      <c r="NF2" s="54"/>
      <c r="NG2" s="54"/>
      <c r="NH2" s="54"/>
      <c r="NI2" s="54"/>
      <c r="NJ2" s="54"/>
      <c r="NK2" s="54"/>
      <c r="NL2" s="54"/>
      <c r="NM2" s="54"/>
      <c r="NN2" s="54"/>
      <c r="NO2" s="54"/>
      <c r="NP2" s="54"/>
      <c r="NQ2" s="54"/>
      <c r="NR2" s="54"/>
      <c r="NS2" s="54"/>
      <c r="NT2" s="54"/>
      <c r="NU2" s="54"/>
      <c r="NV2" s="54"/>
      <c r="NW2" s="54"/>
      <c r="NX2" s="54"/>
      <c r="NY2" s="54"/>
      <c r="NZ2" s="54"/>
      <c r="OA2" s="54"/>
      <c r="OB2" s="54"/>
      <c r="OC2" s="54"/>
      <c r="OD2" s="54"/>
      <c r="OE2" s="54"/>
      <c r="OF2" s="54"/>
      <c r="OG2" s="54"/>
      <c r="OH2" s="54"/>
      <c r="OI2" s="54"/>
      <c r="OJ2" s="54"/>
      <c r="OK2" s="54"/>
      <c r="OL2" s="54"/>
      <c r="OM2" s="54"/>
      <c r="ON2" s="54"/>
      <c r="OO2" s="54"/>
      <c r="OP2" s="54"/>
      <c r="OQ2" s="54"/>
      <c r="OR2" s="54"/>
      <c r="OS2" s="54"/>
      <c r="OT2" s="54"/>
      <c r="OU2" s="54"/>
      <c r="OV2" s="54"/>
      <c r="OW2" s="54"/>
      <c r="OX2" s="54"/>
      <c r="OY2" s="54"/>
      <c r="OZ2" s="54"/>
      <c r="PA2" s="54"/>
      <c r="PB2" s="54"/>
      <c r="PC2" s="54"/>
      <c r="PD2" s="54"/>
      <c r="PE2" s="54"/>
      <c r="PF2" s="54"/>
      <c r="PG2" s="54"/>
      <c r="PH2" s="54"/>
      <c r="PI2" s="54"/>
      <c r="PJ2" s="54"/>
      <c r="PK2" s="54"/>
      <c r="PL2" s="54"/>
      <c r="PM2" s="54"/>
      <c r="PN2" s="54"/>
      <c r="PO2" s="54"/>
      <c r="PP2" s="54"/>
      <c r="PQ2" s="54"/>
      <c r="PR2" s="54"/>
      <c r="PS2" s="54"/>
      <c r="PT2" s="54"/>
      <c r="PU2" s="54"/>
      <c r="PV2" s="54"/>
      <c r="PW2" s="54"/>
      <c r="PX2" s="54"/>
      <c r="PY2" s="54"/>
      <c r="PZ2" s="54"/>
      <c r="QA2" s="54"/>
      <c r="QB2" s="54"/>
      <c r="QC2" s="54"/>
      <c r="QD2" s="54"/>
      <c r="QE2" s="54"/>
      <c r="QF2" s="54"/>
      <c r="QG2" s="54"/>
      <c r="QH2" s="54"/>
      <c r="QI2" s="54"/>
      <c r="QJ2" s="54"/>
      <c r="QK2" s="54"/>
      <c r="QL2" s="54"/>
      <c r="QM2" s="54"/>
      <c r="QN2" s="54"/>
      <c r="QO2" s="54"/>
      <c r="QP2" s="54"/>
      <c r="QQ2" s="54"/>
      <c r="QR2" s="54"/>
      <c r="QS2" s="54"/>
      <c r="QT2" s="54"/>
      <c r="QU2" s="54"/>
      <c r="QV2" s="54"/>
      <c r="QW2" s="54"/>
      <c r="QX2" s="54"/>
      <c r="QY2" s="54"/>
      <c r="QZ2" s="54"/>
      <c r="RA2" s="54"/>
      <c r="RB2" s="54"/>
      <c r="RC2" s="54"/>
      <c r="RD2" s="54"/>
      <c r="RE2" s="54"/>
      <c r="RF2" s="54"/>
      <c r="RG2" s="54"/>
      <c r="RH2" s="54"/>
      <c r="RI2" s="54"/>
      <c r="RJ2" s="54"/>
      <c r="RK2" s="54"/>
      <c r="RL2" s="54"/>
      <c r="RM2" s="54"/>
      <c r="RN2" s="54"/>
      <c r="RO2" s="54"/>
      <c r="RP2" s="54"/>
      <c r="RQ2" s="54"/>
      <c r="RR2" s="54"/>
      <c r="RS2" s="54"/>
      <c r="RT2" s="54"/>
      <c r="RU2" s="54"/>
      <c r="RV2" s="54"/>
      <c r="RW2" s="54"/>
      <c r="RX2" s="54"/>
      <c r="RY2" s="54"/>
      <c r="RZ2" s="54"/>
      <c r="SA2" s="54"/>
      <c r="SB2" s="54"/>
      <c r="SC2" s="54"/>
      <c r="SD2" s="54"/>
      <c r="SE2" s="54"/>
      <c r="SF2" s="54"/>
      <c r="SG2" s="54"/>
      <c r="SH2" s="54"/>
      <c r="SI2" s="54"/>
      <c r="SJ2" s="54"/>
      <c r="SK2" s="54"/>
      <c r="SL2" s="54"/>
      <c r="SM2" s="54"/>
      <c r="SN2" s="54"/>
      <c r="SO2" s="54"/>
      <c r="SP2" s="54"/>
      <c r="SQ2" s="54"/>
      <c r="SR2" s="54"/>
      <c r="SS2" s="54"/>
      <c r="ST2" s="54"/>
      <c r="SU2" s="54"/>
      <c r="SV2" s="54"/>
      <c r="SW2" s="54"/>
      <c r="SX2" s="54"/>
      <c r="SY2" s="54"/>
      <c r="SZ2" s="54"/>
      <c r="TA2" s="54"/>
      <c r="TB2" s="54"/>
      <c r="TC2" s="54"/>
      <c r="TD2" s="54"/>
      <c r="TE2" s="54"/>
      <c r="TF2" s="54"/>
      <c r="TG2" s="54"/>
      <c r="TH2" s="54"/>
      <c r="TI2" s="54"/>
      <c r="TJ2" s="54"/>
      <c r="TK2" s="54"/>
      <c r="TL2" s="54"/>
      <c r="TM2" s="54"/>
      <c r="TN2" s="54"/>
      <c r="TO2" s="54"/>
      <c r="TP2" s="54"/>
      <c r="TQ2" s="54"/>
      <c r="TR2" s="54"/>
      <c r="TS2" s="54"/>
      <c r="TT2" s="54"/>
      <c r="TU2" s="54"/>
      <c r="TV2" s="54"/>
      <c r="TW2" s="54"/>
      <c r="TX2" s="54"/>
      <c r="TY2" s="54"/>
      <c r="TZ2" s="54"/>
      <c r="UA2" s="54"/>
      <c r="UB2" s="54"/>
      <c r="UC2" s="54"/>
      <c r="UD2" s="54"/>
      <c r="UE2" s="54"/>
      <c r="UF2" s="54"/>
      <c r="UG2" s="54"/>
      <c r="UH2" s="54"/>
      <c r="UI2" s="54"/>
      <c r="UJ2" s="54"/>
      <c r="UK2" s="54"/>
      <c r="UL2" s="54"/>
      <c r="UM2" s="54"/>
      <c r="UN2" s="54"/>
      <c r="UO2" s="54"/>
      <c r="UP2" s="54"/>
      <c r="UQ2" s="54"/>
      <c r="UR2" s="54"/>
      <c r="US2" s="54"/>
      <c r="UT2" s="54"/>
      <c r="UU2" s="54"/>
      <c r="UV2" s="54"/>
      <c r="UW2" s="54"/>
      <c r="UX2" s="54"/>
      <c r="UY2" s="54"/>
      <c r="UZ2" s="54"/>
      <c r="VA2" s="54"/>
      <c r="VB2" s="54"/>
      <c r="VC2" s="54"/>
      <c r="VD2" s="54"/>
      <c r="VE2" s="54"/>
      <c r="VF2" s="54"/>
      <c r="VG2" s="54"/>
      <c r="VH2" s="54"/>
      <c r="VI2" s="54"/>
      <c r="VJ2" s="54"/>
      <c r="VK2" s="54"/>
      <c r="VL2" s="54"/>
      <c r="VM2" s="54"/>
      <c r="VN2" s="54"/>
      <c r="VO2" s="54"/>
      <c r="VP2" s="54"/>
      <c r="VQ2" s="54"/>
      <c r="VR2" s="54"/>
      <c r="VS2" s="54"/>
      <c r="VT2" s="54"/>
      <c r="VU2" s="54"/>
      <c r="VV2" s="54"/>
      <c r="VW2" s="54"/>
      <c r="VX2" s="54"/>
      <c r="VY2" s="54"/>
      <c r="VZ2" s="54"/>
      <c r="WA2" s="54"/>
      <c r="WB2" s="54"/>
      <c r="WC2" s="54"/>
      <c r="WD2" s="54"/>
      <c r="WE2" s="54"/>
      <c r="WF2" s="54"/>
      <c r="WG2" s="54"/>
      <c r="WH2" s="54"/>
      <c r="WI2" s="54"/>
      <c r="WJ2" s="54"/>
      <c r="WK2" s="54"/>
      <c r="WL2" s="54"/>
      <c r="WM2" s="54"/>
      <c r="WN2" s="54"/>
      <c r="WO2" s="54"/>
      <c r="WP2" s="54"/>
      <c r="WQ2" s="54"/>
      <c r="WR2" s="54"/>
      <c r="WS2" s="54"/>
      <c r="WT2" s="54"/>
      <c r="WU2" s="54"/>
      <c r="WV2" s="54"/>
      <c r="WW2" s="54"/>
      <c r="WX2" s="54"/>
      <c r="WY2" s="54"/>
      <c r="WZ2" s="54"/>
      <c r="XA2" s="54"/>
      <c r="XB2" s="54"/>
      <c r="XC2" s="54"/>
      <c r="XD2" s="54"/>
      <c r="XE2" s="54"/>
      <c r="XF2" s="54"/>
      <c r="XG2" s="54"/>
      <c r="XH2" s="54"/>
      <c r="XI2" s="54"/>
      <c r="XJ2" s="54"/>
      <c r="XK2" s="54"/>
      <c r="XL2" s="54"/>
      <c r="XM2" s="54"/>
      <c r="XN2" s="54"/>
      <c r="XO2" s="54"/>
      <c r="XP2" s="54"/>
      <c r="XQ2" s="54"/>
      <c r="XR2" s="54"/>
      <c r="XS2" s="54"/>
      <c r="XT2" s="54"/>
      <c r="XU2" s="54"/>
      <c r="XV2" s="54"/>
      <c r="XW2" s="54"/>
      <c r="XX2" s="54"/>
      <c r="XY2" s="54"/>
      <c r="XZ2" s="54"/>
      <c r="YA2" s="54"/>
      <c r="YB2" s="54"/>
      <c r="YC2" s="54"/>
      <c r="YD2" s="54"/>
      <c r="YE2" s="54"/>
      <c r="YF2" s="54"/>
      <c r="YG2" s="54"/>
      <c r="YH2" s="54"/>
      <c r="YI2" s="54"/>
      <c r="YJ2" s="54"/>
      <c r="YK2" s="54"/>
      <c r="YL2" s="54"/>
      <c r="YM2" s="54"/>
      <c r="YN2" s="54"/>
      <c r="YO2" s="54"/>
      <c r="YP2" s="54"/>
      <c r="YQ2" s="54"/>
      <c r="YR2" s="54"/>
      <c r="YS2" s="54"/>
      <c r="YT2" s="54"/>
      <c r="YU2" s="54"/>
      <c r="YV2" s="54"/>
      <c r="YW2" s="54"/>
      <c r="YX2" s="54"/>
      <c r="YY2" s="54"/>
      <c r="YZ2" s="54"/>
      <c r="ZA2" s="54"/>
      <c r="ZB2" s="54"/>
      <c r="ZC2" s="54"/>
      <c r="ZD2" s="54"/>
      <c r="ZE2" s="54"/>
      <c r="ZF2" s="54"/>
      <c r="ZG2" s="54"/>
      <c r="ZH2" s="54"/>
      <c r="ZI2" s="54"/>
      <c r="ZJ2" s="54"/>
      <c r="ZK2" s="54"/>
      <c r="ZL2" s="54"/>
      <c r="ZM2" s="54"/>
      <c r="ZN2" s="54"/>
      <c r="ZO2" s="54"/>
      <c r="ZP2" s="54"/>
      <c r="ZQ2" s="54"/>
      <c r="ZR2" s="54"/>
      <c r="ZS2" s="54"/>
      <c r="ZT2" s="54"/>
      <c r="ZU2" s="54"/>
      <c r="ZV2" s="54"/>
      <c r="ZW2" s="54"/>
      <c r="ZX2" s="54"/>
      <c r="ZY2" s="54"/>
      <c r="ZZ2" s="54"/>
      <c r="AAA2" s="54"/>
      <c r="AAB2" s="54"/>
      <c r="AAC2" s="54"/>
      <c r="AAD2" s="54"/>
      <c r="AAE2" s="54"/>
      <c r="AAF2" s="54"/>
      <c r="AAG2" s="54"/>
      <c r="AAH2" s="54"/>
      <c r="AAI2" s="54"/>
      <c r="AAJ2" s="54"/>
      <c r="AAK2" s="54"/>
      <c r="AAL2" s="54"/>
      <c r="AAM2" s="54"/>
      <c r="AAN2" s="54"/>
      <c r="AAO2" s="54"/>
      <c r="AAP2" s="54"/>
      <c r="AAQ2" s="54"/>
      <c r="AAR2" s="54"/>
      <c r="AAS2" s="54"/>
      <c r="AAT2" s="54"/>
      <c r="AAU2" s="54"/>
      <c r="AAV2" s="54"/>
      <c r="AAW2" s="54"/>
      <c r="AAX2" s="54"/>
      <c r="AAY2" s="54"/>
      <c r="AAZ2" s="54"/>
      <c r="ABA2" s="54"/>
      <c r="ABB2" s="54"/>
      <c r="ABC2" s="54"/>
      <c r="ABD2" s="54"/>
      <c r="ABE2" s="54"/>
      <c r="ABF2" s="54"/>
      <c r="ABG2" s="54"/>
      <c r="ABH2" s="54"/>
      <c r="ABI2" s="54"/>
      <c r="ABJ2" s="54"/>
      <c r="ABK2" s="54"/>
      <c r="ABL2" s="54"/>
      <c r="ABM2" s="54"/>
      <c r="ABN2" s="54"/>
      <c r="ABO2" s="54"/>
      <c r="ABP2" s="54"/>
      <c r="ABQ2" s="54"/>
      <c r="ABR2" s="54"/>
      <c r="ABS2" s="54"/>
      <c r="ABT2" s="54"/>
      <c r="ABU2" s="54"/>
      <c r="ABV2" s="54"/>
      <c r="ABW2" s="54"/>
      <c r="ABX2" s="54"/>
      <c r="ABY2" s="54"/>
      <c r="ABZ2" s="54"/>
      <c r="ACA2" s="54"/>
      <c r="ACB2" s="54"/>
      <c r="ACC2" s="54"/>
      <c r="ACD2" s="54"/>
      <c r="ACE2" s="54"/>
      <c r="ACF2" s="54"/>
      <c r="ACG2" s="54"/>
      <c r="ACH2" s="54"/>
      <c r="ACI2" s="54"/>
      <c r="ACJ2" s="54"/>
      <c r="ACK2" s="54"/>
      <c r="ACL2" s="54"/>
      <c r="ACM2" s="54"/>
      <c r="ACN2" s="54"/>
      <c r="ACO2" s="54"/>
      <c r="ACP2" s="54"/>
      <c r="ACQ2" s="54"/>
      <c r="ACR2" s="54"/>
      <c r="ACS2" s="54"/>
      <c r="ACT2" s="54"/>
      <c r="ACU2" s="54"/>
      <c r="ACV2" s="54"/>
      <c r="ACW2" s="54"/>
      <c r="ACX2" s="54"/>
      <c r="ACY2" s="54"/>
      <c r="ACZ2" s="54"/>
      <c r="ADA2" s="54"/>
      <c r="ADB2" s="54"/>
      <c r="ADC2" s="54"/>
      <c r="ADD2" s="54"/>
      <c r="ADE2" s="54"/>
      <c r="ADF2" s="54"/>
      <c r="ADG2" s="54"/>
      <c r="ADH2" s="54"/>
      <c r="ADI2" s="54"/>
      <c r="ADJ2" s="54"/>
      <c r="ADK2" s="54"/>
      <c r="ADL2" s="54"/>
      <c r="ADM2" s="54"/>
      <c r="ADN2" s="54"/>
      <c r="ADO2" s="54"/>
      <c r="ADP2" s="54"/>
      <c r="ADQ2" s="54"/>
      <c r="ADR2" s="54"/>
      <c r="ADS2" s="54"/>
      <c r="ADT2" s="54"/>
      <c r="ADU2" s="54"/>
      <c r="ADV2" s="54"/>
      <c r="ADW2" s="54"/>
      <c r="ADX2" s="54"/>
      <c r="ADY2" s="54"/>
      <c r="ADZ2" s="54"/>
      <c r="AEA2" s="54"/>
      <c r="AEB2" s="54"/>
      <c r="AEC2" s="54"/>
      <c r="AED2" s="54"/>
      <c r="AEE2" s="54"/>
      <c r="AEF2" s="54"/>
      <c r="AEG2" s="54"/>
      <c r="AEH2" s="54"/>
      <c r="AEI2" s="54"/>
      <c r="AEJ2" s="54"/>
      <c r="AEK2" s="54"/>
      <c r="AEL2" s="54"/>
      <c r="AEM2" s="54"/>
      <c r="AEN2" s="54"/>
      <c r="AEO2" s="54"/>
      <c r="AEP2" s="54"/>
      <c r="AEQ2" s="54"/>
      <c r="AER2" s="54"/>
      <c r="AES2" s="54"/>
      <c r="AET2" s="54"/>
      <c r="AEU2" s="54"/>
      <c r="AEV2" s="54"/>
      <c r="AEW2" s="54"/>
      <c r="AEX2" s="54"/>
      <c r="AEY2" s="54"/>
      <c r="AEZ2" s="54"/>
      <c r="AFA2" s="54"/>
      <c r="AFB2" s="54"/>
      <c r="AFC2" s="54"/>
      <c r="AFD2" s="54"/>
      <c r="AFE2" s="54"/>
      <c r="AFF2" s="54"/>
      <c r="AFG2" s="54"/>
      <c r="AFH2" s="54"/>
      <c r="AFI2" s="54"/>
      <c r="AFJ2" s="54"/>
      <c r="AFK2" s="54"/>
      <c r="AFL2" s="54"/>
      <c r="AFM2" s="54"/>
      <c r="AFN2" s="54"/>
      <c r="AFO2" s="54"/>
      <c r="AFP2" s="54"/>
      <c r="AFQ2" s="54"/>
      <c r="AFR2" s="54"/>
      <c r="AFS2" s="54"/>
      <c r="AFT2" s="54"/>
      <c r="AFU2" s="54"/>
      <c r="AFV2" s="54"/>
      <c r="AFW2" s="54"/>
      <c r="AFX2" s="54"/>
      <c r="AFY2" s="54"/>
      <c r="AFZ2" s="54"/>
      <c r="AGA2" s="54"/>
      <c r="AGB2" s="54"/>
      <c r="AGC2" s="54"/>
      <c r="AGD2" s="54"/>
      <c r="AGE2" s="54"/>
      <c r="AGF2" s="54"/>
      <c r="AGG2" s="54"/>
      <c r="AGH2" s="54"/>
      <c r="AGI2" s="54"/>
      <c r="AGJ2" s="54"/>
      <c r="AGK2" s="54"/>
      <c r="AGL2" s="54"/>
      <c r="AGM2" s="54"/>
      <c r="AGN2" s="54"/>
      <c r="AGO2" s="54"/>
      <c r="AGP2" s="54"/>
      <c r="AGQ2" s="54"/>
      <c r="AGR2" s="54"/>
      <c r="AGS2" s="54"/>
      <c r="AGT2" s="54"/>
      <c r="AGU2" s="54"/>
      <c r="AGV2" s="54"/>
      <c r="AGW2" s="54"/>
      <c r="AGX2" s="54"/>
      <c r="AGY2" s="54"/>
      <c r="AGZ2" s="54"/>
      <c r="AHA2" s="54"/>
      <c r="AHB2" s="54"/>
      <c r="AHC2" s="54"/>
      <c r="AHD2" s="54"/>
      <c r="AHE2" s="54"/>
      <c r="AHF2" s="54"/>
      <c r="AHG2" s="54"/>
      <c r="AHH2" s="54"/>
      <c r="AHI2" s="54"/>
      <c r="AHJ2" s="54"/>
      <c r="AHK2" s="54"/>
      <c r="AHL2" s="54"/>
      <c r="AHM2" s="54"/>
      <c r="AHN2" s="54"/>
      <c r="AHO2" s="54"/>
      <c r="AHP2" s="54"/>
      <c r="AHQ2" s="54"/>
      <c r="AHR2" s="54"/>
      <c r="AHS2" s="54"/>
      <c r="AHT2" s="54"/>
      <c r="AHU2" s="54"/>
      <c r="AHV2" s="54"/>
      <c r="AHW2" s="54"/>
      <c r="AHX2" s="54"/>
      <c r="AHY2" s="54"/>
      <c r="AHZ2" s="54"/>
      <c r="AIA2" s="54"/>
      <c r="AIB2" s="54"/>
      <c r="AIC2" s="54"/>
      <c r="AID2" s="54"/>
      <c r="AIE2" s="54"/>
      <c r="AIF2" s="54"/>
      <c r="AIG2" s="54"/>
      <c r="AIH2" s="54"/>
      <c r="AII2" s="54"/>
      <c r="AIJ2" s="54"/>
      <c r="AIK2" s="54"/>
      <c r="AIL2" s="54"/>
      <c r="AIM2" s="54"/>
      <c r="AIN2" s="54"/>
      <c r="AIO2" s="54"/>
      <c r="AIP2" s="54"/>
      <c r="AIQ2" s="54"/>
      <c r="AIR2" s="54"/>
      <c r="AIS2" s="54"/>
      <c r="AIT2" s="54"/>
      <c r="AIU2" s="54"/>
      <c r="AIV2" s="54"/>
      <c r="AIW2" s="54"/>
      <c r="AIX2" s="54"/>
      <c r="AIY2" s="54"/>
      <c r="AIZ2" s="54"/>
      <c r="AJA2" s="54"/>
      <c r="AJB2" s="54"/>
      <c r="AJC2" s="54"/>
      <c r="AJD2" s="54"/>
      <c r="AJE2" s="54"/>
      <c r="AJF2" s="54"/>
      <c r="AJG2" s="54"/>
      <c r="AJH2" s="54"/>
      <c r="AJI2" s="54"/>
      <c r="AJJ2" s="54"/>
      <c r="AJK2" s="54"/>
      <c r="AJL2" s="54"/>
      <c r="AJM2" s="54"/>
      <c r="AJN2" s="54"/>
      <c r="AJO2" s="54"/>
      <c r="AJP2" s="54"/>
      <c r="AJQ2" s="54"/>
      <c r="AJR2" s="54"/>
      <c r="AJS2" s="54"/>
      <c r="AJT2" s="54"/>
      <c r="AJU2" s="54"/>
      <c r="AJV2" s="54"/>
      <c r="AJW2" s="54"/>
      <c r="AJX2" s="54"/>
      <c r="AJY2" s="54"/>
      <c r="AJZ2" s="54"/>
      <c r="AKA2" s="54"/>
      <c r="AKB2" s="54"/>
      <c r="AKC2" s="54"/>
      <c r="AKD2" s="54"/>
      <c r="AKE2" s="54"/>
      <c r="AKF2" s="54"/>
      <c r="AKG2" s="54"/>
      <c r="AKH2" s="54"/>
      <c r="AKI2" s="54"/>
      <c r="AKJ2" s="54"/>
      <c r="AKK2" s="54"/>
      <c r="AKL2" s="54"/>
      <c r="AKM2" s="54"/>
      <c r="AKN2" s="54"/>
      <c r="AKO2" s="54"/>
      <c r="AKP2" s="54"/>
      <c r="AKQ2" s="54"/>
      <c r="AKR2" s="54"/>
      <c r="AKS2" s="54"/>
      <c r="AKT2" s="54"/>
      <c r="AKU2" s="54"/>
      <c r="AKV2" s="54"/>
      <c r="AKW2" s="54"/>
      <c r="AKX2" s="54"/>
      <c r="AKY2" s="54"/>
      <c r="AKZ2" s="54"/>
      <c r="ALA2" s="54"/>
      <c r="ALB2" s="54"/>
      <c r="ALC2" s="54"/>
      <c r="ALD2" s="54"/>
      <c r="ALE2" s="54"/>
      <c r="ALF2" s="54"/>
      <c r="ALG2" s="54"/>
      <c r="ALH2" s="54"/>
      <c r="ALI2" s="54"/>
      <c r="ALJ2" s="54"/>
      <c r="ALK2" s="54"/>
      <c r="ALL2" s="54"/>
      <c r="ALM2" s="54"/>
      <c r="ALN2" s="54"/>
      <c r="ALO2" s="54"/>
      <c r="ALP2" s="54"/>
      <c r="ALQ2" s="54"/>
      <c r="ALR2" s="54"/>
      <c r="ALS2" s="54"/>
      <c r="ALT2" s="54"/>
      <c r="ALU2" s="54"/>
      <c r="ALV2" s="54"/>
      <c r="ALW2" s="54"/>
      <c r="ALX2" s="54"/>
      <c r="ALY2" s="54"/>
      <c r="ALZ2" s="54"/>
      <c r="AMA2" s="54"/>
      <c r="AMB2" s="54"/>
      <c r="AMC2" s="54"/>
      <c r="AMD2" s="54"/>
      <c r="AME2" s="54"/>
    </row>
    <row r="3" spans="1:1019" s="55" customFormat="1" ht="18">
      <c r="A3" s="57"/>
      <c r="B3" s="295" t="s">
        <v>30</v>
      </c>
      <c r="C3" s="296"/>
      <c r="D3" s="296"/>
      <c r="E3" s="296"/>
      <c r="F3" s="296"/>
      <c r="G3" s="297"/>
      <c r="H3" s="60"/>
      <c r="I3" s="60"/>
    </row>
    <row r="4" spans="1:1019" ht="16.5" thickBot="1">
      <c r="A4" s="58"/>
      <c r="B4" s="298" t="s">
        <v>661</v>
      </c>
      <c r="C4" s="299"/>
      <c r="D4" s="299"/>
      <c r="E4" s="299"/>
      <c r="F4" s="299"/>
      <c r="G4" s="300"/>
      <c r="H4" s="61"/>
      <c r="I4" s="61"/>
      <c r="J4" s="54"/>
      <c r="K4" s="54"/>
      <c r="L4" s="54"/>
      <c r="M4" s="54"/>
      <c r="N4" s="54"/>
      <c r="O4" s="54"/>
      <c r="P4" s="54"/>
      <c r="Q4" s="54"/>
      <c r="R4" s="54"/>
      <c r="S4" s="54"/>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c r="AT4" s="54"/>
      <c r="AU4" s="54"/>
      <c r="AV4" s="54"/>
      <c r="AW4" s="54"/>
      <c r="AX4" s="54"/>
      <c r="AY4" s="54"/>
      <c r="AZ4" s="54"/>
      <c r="BA4" s="54"/>
      <c r="BB4" s="54"/>
      <c r="BC4" s="54"/>
      <c r="BD4" s="54"/>
      <c r="BE4" s="54"/>
      <c r="BF4" s="54"/>
      <c r="BG4" s="54"/>
      <c r="BH4" s="54"/>
      <c r="BI4" s="54"/>
      <c r="BJ4" s="54"/>
      <c r="BK4" s="54"/>
      <c r="BL4" s="54"/>
      <c r="BM4" s="54"/>
      <c r="BN4" s="54"/>
      <c r="BO4" s="54"/>
      <c r="BP4" s="54"/>
      <c r="BQ4" s="54"/>
      <c r="BR4" s="54"/>
      <c r="BS4" s="54"/>
      <c r="BT4" s="54"/>
      <c r="BU4" s="54"/>
      <c r="BV4" s="54"/>
      <c r="BW4" s="54"/>
      <c r="BX4" s="54"/>
      <c r="BY4" s="54"/>
      <c r="BZ4" s="54"/>
      <c r="CA4" s="54"/>
      <c r="CB4" s="54"/>
      <c r="CC4" s="54"/>
      <c r="CD4" s="54"/>
      <c r="CE4" s="54"/>
      <c r="CF4" s="54"/>
      <c r="CG4" s="54"/>
      <c r="CH4" s="54"/>
      <c r="CI4" s="54"/>
      <c r="CJ4" s="54"/>
      <c r="CK4" s="54"/>
      <c r="CL4" s="54"/>
      <c r="CM4" s="54"/>
      <c r="CN4" s="54"/>
      <c r="CO4" s="54"/>
      <c r="CP4" s="54"/>
      <c r="CQ4" s="54"/>
      <c r="CR4" s="54"/>
      <c r="CS4" s="54"/>
      <c r="CT4" s="54"/>
      <c r="CU4" s="54"/>
      <c r="CV4" s="54"/>
      <c r="CW4" s="54"/>
      <c r="CX4" s="54"/>
      <c r="CY4" s="54"/>
      <c r="CZ4" s="54"/>
      <c r="DA4" s="54"/>
      <c r="DB4" s="54"/>
      <c r="DC4" s="54"/>
      <c r="DD4" s="54"/>
      <c r="DE4" s="54"/>
      <c r="DF4" s="54"/>
      <c r="DG4" s="54"/>
      <c r="DH4" s="54"/>
      <c r="DI4" s="54"/>
      <c r="DJ4" s="54"/>
      <c r="DK4" s="54"/>
      <c r="DL4" s="54"/>
      <c r="DM4" s="54"/>
      <c r="DN4" s="54"/>
      <c r="DO4" s="54"/>
      <c r="DP4" s="54"/>
      <c r="DQ4" s="54"/>
      <c r="DR4" s="54"/>
      <c r="DS4" s="54"/>
      <c r="DT4" s="54"/>
      <c r="DU4" s="54"/>
      <c r="DV4" s="54"/>
      <c r="DW4" s="54"/>
      <c r="DX4" s="54"/>
      <c r="DY4" s="54"/>
      <c r="DZ4" s="54"/>
      <c r="EA4" s="54"/>
      <c r="EB4" s="54"/>
      <c r="EC4" s="54"/>
      <c r="ED4" s="54"/>
      <c r="EE4" s="54"/>
      <c r="EF4" s="54"/>
      <c r="EG4" s="54"/>
      <c r="EH4" s="54"/>
      <c r="EI4" s="54"/>
      <c r="EJ4" s="54"/>
      <c r="EK4" s="54"/>
      <c r="EL4" s="54"/>
      <c r="EM4" s="54"/>
      <c r="EN4" s="54"/>
      <c r="EO4" s="54"/>
      <c r="EP4" s="54"/>
      <c r="EQ4" s="54"/>
      <c r="ER4" s="54"/>
      <c r="ES4" s="54"/>
      <c r="ET4" s="54"/>
      <c r="EU4" s="54"/>
      <c r="EV4" s="54"/>
      <c r="EW4" s="54"/>
      <c r="EX4" s="54"/>
      <c r="EY4" s="54"/>
      <c r="EZ4" s="54"/>
      <c r="FA4" s="54"/>
      <c r="FB4" s="54"/>
      <c r="FC4" s="54"/>
      <c r="FD4" s="54"/>
      <c r="FE4" s="54"/>
      <c r="FF4" s="54"/>
      <c r="FG4" s="54"/>
      <c r="FH4" s="54"/>
      <c r="FI4" s="54"/>
      <c r="FJ4" s="54"/>
      <c r="FK4" s="54"/>
      <c r="FL4" s="54"/>
      <c r="FM4" s="54"/>
      <c r="FN4" s="54"/>
      <c r="FO4" s="54"/>
      <c r="FP4" s="54"/>
      <c r="FQ4" s="54"/>
      <c r="FR4" s="54"/>
      <c r="FS4" s="54"/>
      <c r="FT4" s="54"/>
      <c r="FU4" s="54"/>
      <c r="FV4" s="54"/>
      <c r="FW4" s="54"/>
      <c r="FX4" s="54"/>
      <c r="FY4" s="54"/>
      <c r="FZ4" s="54"/>
      <c r="GA4" s="54"/>
      <c r="GB4" s="54"/>
      <c r="GC4" s="54"/>
      <c r="GD4" s="54"/>
      <c r="GE4" s="54"/>
      <c r="GF4" s="54"/>
      <c r="GG4" s="54"/>
      <c r="GH4" s="54"/>
      <c r="GI4" s="54"/>
      <c r="GJ4" s="54"/>
      <c r="GK4" s="54"/>
      <c r="GL4" s="54"/>
      <c r="GM4" s="54"/>
      <c r="GN4" s="54"/>
      <c r="GO4" s="54"/>
      <c r="GP4" s="54"/>
      <c r="GQ4" s="54"/>
      <c r="GR4" s="54"/>
      <c r="GS4" s="54"/>
      <c r="GT4" s="54"/>
      <c r="GU4" s="54"/>
      <c r="GV4" s="54"/>
      <c r="GW4" s="54"/>
      <c r="GX4" s="54"/>
      <c r="GY4" s="54"/>
      <c r="GZ4" s="54"/>
      <c r="HA4" s="54"/>
      <c r="HB4" s="54"/>
      <c r="HC4" s="54"/>
      <c r="HD4" s="54"/>
      <c r="HE4" s="54"/>
      <c r="HF4" s="54"/>
      <c r="HG4" s="54"/>
      <c r="HH4" s="54"/>
      <c r="HI4" s="54"/>
      <c r="HJ4" s="54"/>
      <c r="HK4" s="54"/>
      <c r="HL4" s="54"/>
      <c r="HM4" s="54"/>
      <c r="HN4" s="54"/>
      <c r="HO4" s="54"/>
      <c r="HP4" s="54"/>
      <c r="HQ4" s="54"/>
      <c r="HR4" s="54"/>
      <c r="HS4" s="54"/>
      <c r="HT4" s="54"/>
      <c r="HU4" s="54"/>
      <c r="HV4" s="54"/>
      <c r="HW4" s="54"/>
      <c r="HX4" s="54"/>
      <c r="HY4" s="54"/>
      <c r="HZ4" s="54"/>
      <c r="IA4" s="54"/>
      <c r="IB4" s="54"/>
      <c r="IC4" s="54"/>
      <c r="ID4" s="54"/>
      <c r="IE4" s="54"/>
      <c r="IF4" s="54"/>
      <c r="IG4" s="54"/>
      <c r="IH4" s="54"/>
      <c r="II4" s="54"/>
      <c r="IJ4" s="54"/>
      <c r="IK4" s="54"/>
      <c r="IL4" s="54"/>
      <c r="IM4" s="54"/>
      <c r="IN4" s="54"/>
      <c r="IO4" s="54"/>
      <c r="IP4" s="54"/>
      <c r="IQ4" s="54"/>
      <c r="IR4" s="54"/>
      <c r="IS4" s="54"/>
      <c r="IT4" s="54"/>
      <c r="IU4" s="54"/>
      <c r="IV4" s="54"/>
      <c r="IW4" s="54"/>
      <c r="IX4" s="54"/>
      <c r="IY4" s="54"/>
      <c r="IZ4" s="54"/>
      <c r="JA4" s="54"/>
      <c r="JB4" s="54"/>
      <c r="JC4" s="54"/>
      <c r="JD4" s="54"/>
      <c r="JE4" s="54"/>
      <c r="JF4" s="54"/>
      <c r="JG4" s="54"/>
      <c r="JH4" s="54"/>
      <c r="JI4" s="54"/>
      <c r="JJ4" s="54"/>
      <c r="JK4" s="54"/>
      <c r="JL4" s="54"/>
      <c r="JM4" s="54"/>
      <c r="JN4" s="54"/>
      <c r="JO4" s="54"/>
      <c r="JP4" s="54"/>
      <c r="JQ4" s="54"/>
      <c r="JR4" s="54"/>
      <c r="JS4" s="54"/>
      <c r="JT4" s="54"/>
      <c r="JU4" s="54"/>
      <c r="JV4" s="54"/>
      <c r="JW4" s="54"/>
      <c r="JX4" s="54"/>
      <c r="JY4" s="54"/>
      <c r="JZ4" s="54"/>
      <c r="KA4" s="54"/>
      <c r="KB4" s="54"/>
      <c r="KC4" s="54"/>
      <c r="KD4" s="54"/>
      <c r="KE4" s="54"/>
      <c r="KF4" s="54"/>
      <c r="KG4" s="54"/>
      <c r="KH4" s="54"/>
      <c r="KI4" s="54"/>
      <c r="KJ4" s="54"/>
      <c r="KK4" s="54"/>
      <c r="KL4" s="54"/>
      <c r="KM4" s="54"/>
      <c r="KN4" s="54"/>
      <c r="KO4" s="54"/>
      <c r="KP4" s="54"/>
      <c r="KQ4" s="54"/>
      <c r="KR4" s="54"/>
      <c r="KS4" s="54"/>
      <c r="KT4" s="54"/>
      <c r="KU4" s="54"/>
      <c r="KV4" s="54"/>
      <c r="KW4" s="54"/>
      <c r="KX4" s="54"/>
      <c r="KY4" s="54"/>
      <c r="KZ4" s="54"/>
      <c r="LA4" s="54"/>
      <c r="LB4" s="54"/>
      <c r="LC4" s="54"/>
      <c r="LD4" s="54"/>
      <c r="LE4" s="54"/>
      <c r="LF4" s="54"/>
      <c r="LG4" s="54"/>
      <c r="LH4" s="54"/>
      <c r="LI4" s="54"/>
      <c r="LJ4" s="54"/>
      <c r="LK4" s="54"/>
      <c r="LL4" s="54"/>
      <c r="LM4" s="54"/>
      <c r="LN4" s="54"/>
      <c r="LO4" s="54"/>
      <c r="LP4" s="54"/>
      <c r="LQ4" s="54"/>
      <c r="LR4" s="54"/>
      <c r="LS4" s="54"/>
      <c r="LT4" s="54"/>
      <c r="LU4" s="54"/>
      <c r="LV4" s="54"/>
      <c r="LW4" s="54"/>
      <c r="LX4" s="54"/>
      <c r="LY4" s="54"/>
      <c r="LZ4" s="54"/>
      <c r="MA4" s="54"/>
      <c r="MB4" s="54"/>
      <c r="MC4" s="54"/>
      <c r="MD4" s="54"/>
      <c r="ME4" s="54"/>
      <c r="MF4" s="54"/>
      <c r="MG4" s="54"/>
      <c r="MH4" s="54"/>
      <c r="MI4" s="54"/>
      <c r="MJ4" s="54"/>
      <c r="MK4" s="54"/>
      <c r="ML4" s="54"/>
      <c r="MM4" s="54"/>
      <c r="MN4" s="54"/>
      <c r="MO4" s="54"/>
      <c r="MP4" s="54"/>
      <c r="MQ4" s="54"/>
      <c r="MR4" s="54"/>
      <c r="MS4" s="54"/>
      <c r="MT4" s="54"/>
      <c r="MU4" s="54"/>
      <c r="MV4" s="54"/>
      <c r="MW4" s="54"/>
      <c r="MX4" s="54"/>
      <c r="MY4" s="54"/>
      <c r="MZ4" s="54"/>
      <c r="NA4" s="54"/>
      <c r="NB4" s="54"/>
      <c r="NC4" s="54"/>
      <c r="ND4" s="54"/>
      <c r="NE4" s="54"/>
      <c r="NF4" s="54"/>
      <c r="NG4" s="54"/>
      <c r="NH4" s="54"/>
      <c r="NI4" s="54"/>
      <c r="NJ4" s="54"/>
      <c r="NK4" s="54"/>
      <c r="NL4" s="54"/>
      <c r="NM4" s="54"/>
      <c r="NN4" s="54"/>
      <c r="NO4" s="54"/>
      <c r="NP4" s="54"/>
      <c r="NQ4" s="54"/>
      <c r="NR4" s="54"/>
      <c r="NS4" s="54"/>
      <c r="NT4" s="54"/>
      <c r="NU4" s="54"/>
      <c r="NV4" s="54"/>
      <c r="NW4" s="54"/>
      <c r="NX4" s="54"/>
      <c r="NY4" s="54"/>
      <c r="NZ4" s="54"/>
      <c r="OA4" s="54"/>
      <c r="OB4" s="54"/>
      <c r="OC4" s="54"/>
      <c r="OD4" s="54"/>
      <c r="OE4" s="54"/>
      <c r="OF4" s="54"/>
      <c r="OG4" s="54"/>
      <c r="OH4" s="54"/>
      <c r="OI4" s="54"/>
      <c r="OJ4" s="54"/>
      <c r="OK4" s="54"/>
      <c r="OL4" s="54"/>
      <c r="OM4" s="54"/>
      <c r="ON4" s="54"/>
      <c r="OO4" s="54"/>
      <c r="OP4" s="54"/>
      <c r="OQ4" s="54"/>
      <c r="OR4" s="54"/>
      <c r="OS4" s="54"/>
      <c r="OT4" s="54"/>
      <c r="OU4" s="54"/>
      <c r="OV4" s="54"/>
      <c r="OW4" s="54"/>
      <c r="OX4" s="54"/>
      <c r="OY4" s="54"/>
      <c r="OZ4" s="54"/>
      <c r="PA4" s="54"/>
      <c r="PB4" s="54"/>
      <c r="PC4" s="54"/>
      <c r="PD4" s="54"/>
      <c r="PE4" s="54"/>
      <c r="PF4" s="54"/>
      <c r="PG4" s="54"/>
      <c r="PH4" s="54"/>
      <c r="PI4" s="54"/>
      <c r="PJ4" s="54"/>
      <c r="PK4" s="54"/>
      <c r="PL4" s="54"/>
      <c r="PM4" s="54"/>
      <c r="PN4" s="54"/>
      <c r="PO4" s="54"/>
      <c r="PP4" s="54"/>
      <c r="PQ4" s="54"/>
      <c r="PR4" s="54"/>
      <c r="PS4" s="54"/>
      <c r="PT4" s="54"/>
      <c r="PU4" s="54"/>
      <c r="PV4" s="54"/>
      <c r="PW4" s="54"/>
      <c r="PX4" s="54"/>
      <c r="PY4" s="54"/>
      <c r="PZ4" s="54"/>
      <c r="QA4" s="54"/>
      <c r="QB4" s="54"/>
      <c r="QC4" s="54"/>
      <c r="QD4" s="54"/>
      <c r="QE4" s="54"/>
      <c r="QF4" s="54"/>
      <c r="QG4" s="54"/>
      <c r="QH4" s="54"/>
      <c r="QI4" s="54"/>
      <c r="QJ4" s="54"/>
      <c r="QK4" s="54"/>
      <c r="QL4" s="54"/>
      <c r="QM4" s="54"/>
      <c r="QN4" s="54"/>
      <c r="QO4" s="54"/>
      <c r="QP4" s="54"/>
      <c r="QQ4" s="54"/>
      <c r="QR4" s="54"/>
      <c r="QS4" s="54"/>
      <c r="QT4" s="54"/>
      <c r="QU4" s="54"/>
      <c r="QV4" s="54"/>
      <c r="QW4" s="54"/>
      <c r="QX4" s="54"/>
      <c r="QY4" s="54"/>
      <c r="QZ4" s="54"/>
      <c r="RA4" s="54"/>
      <c r="RB4" s="54"/>
      <c r="RC4" s="54"/>
      <c r="RD4" s="54"/>
      <c r="RE4" s="54"/>
      <c r="RF4" s="54"/>
      <c r="RG4" s="54"/>
      <c r="RH4" s="54"/>
      <c r="RI4" s="54"/>
      <c r="RJ4" s="54"/>
      <c r="RK4" s="54"/>
      <c r="RL4" s="54"/>
      <c r="RM4" s="54"/>
      <c r="RN4" s="54"/>
      <c r="RO4" s="54"/>
      <c r="RP4" s="54"/>
      <c r="RQ4" s="54"/>
      <c r="RR4" s="54"/>
      <c r="RS4" s="54"/>
      <c r="RT4" s="54"/>
      <c r="RU4" s="54"/>
      <c r="RV4" s="54"/>
      <c r="RW4" s="54"/>
      <c r="RX4" s="54"/>
      <c r="RY4" s="54"/>
      <c r="RZ4" s="54"/>
      <c r="SA4" s="54"/>
      <c r="SB4" s="54"/>
      <c r="SC4" s="54"/>
      <c r="SD4" s="54"/>
      <c r="SE4" s="54"/>
      <c r="SF4" s="54"/>
      <c r="SG4" s="54"/>
      <c r="SH4" s="54"/>
      <c r="SI4" s="54"/>
      <c r="SJ4" s="54"/>
      <c r="SK4" s="54"/>
      <c r="SL4" s="54"/>
      <c r="SM4" s="54"/>
      <c r="SN4" s="54"/>
      <c r="SO4" s="54"/>
      <c r="SP4" s="54"/>
      <c r="SQ4" s="54"/>
      <c r="SR4" s="54"/>
      <c r="SS4" s="54"/>
      <c r="ST4" s="54"/>
      <c r="SU4" s="54"/>
      <c r="SV4" s="54"/>
      <c r="SW4" s="54"/>
      <c r="SX4" s="54"/>
      <c r="SY4" s="54"/>
      <c r="SZ4" s="54"/>
      <c r="TA4" s="54"/>
      <c r="TB4" s="54"/>
      <c r="TC4" s="54"/>
      <c r="TD4" s="54"/>
      <c r="TE4" s="54"/>
      <c r="TF4" s="54"/>
      <c r="TG4" s="54"/>
      <c r="TH4" s="54"/>
      <c r="TI4" s="54"/>
      <c r="TJ4" s="54"/>
      <c r="TK4" s="54"/>
      <c r="TL4" s="54"/>
      <c r="TM4" s="54"/>
      <c r="TN4" s="54"/>
      <c r="TO4" s="54"/>
      <c r="TP4" s="54"/>
      <c r="TQ4" s="54"/>
      <c r="TR4" s="54"/>
      <c r="TS4" s="54"/>
      <c r="TT4" s="54"/>
      <c r="TU4" s="54"/>
      <c r="TV4" s="54"/>
      <c r="TW4" s="54"/>
      <c r="TX4" s="54"/>
      <c r="TY4" s="54"/>
      <c r="TZ4" s="54"/>
      <c r="UA4" s="54"/>
      <c r="UB4" s="54"/>
      <c r="UC4" s="54"/>
      <c r="UD4" s="54"/>
      <c r="UE4" s="54"/>
      <c r="UF4" s="54"/>
      <c r="UG4" s="54"/>
      <c r="UH4" s="54"/>
      <c r="UI4" s="54"/>
      <c r="UJ4" s="54"/>
      <c r="UK4" s="54"/>
      <c r="UL4" s="54"/>
      <c r="UM4" s="54"/>
      <c r="UN4" s="54"/>
      <c r="UO4" s="54"/>
      <c r="UP4" s="54"/>
      <c r="UQ4" s="54"/>
      <c r="UR4" s="54"/>
      <c r="US4" s="54"/>
      <c r="UT4" s="54"/>
      <c r="UU4" s="54"/>
      <c r="UV4" s="54"/>
      <c r="UW4" s="54"/>
      <c r="UX4" s="54"/>
      <c r="UY4" s="54"/>
      <c r="UZ4" s="54"/>
      <c r="VA4" s="54"/>
      <c r="VB4" s="54"/>
      <c r="VC4" s="54"/>
      <c r="VD4" s="54"/>
      <c r="VE4" s="54"/>
      <c r="VF4" s="54"/>
      <c r="VG4" s="54"/>
      <c r="VH4" s="54"/>
      <c r="VI4" s="54"/>
      <c r="VJ4" s="54"/>
      <c r="VK4" s="54"/>
      <c r="VL4" s="54"/>
      <c r="VM4" s="54"/>
      <c r="VN4" s="54"/>
      <c r="VO4" s="54"/>
      <c r="VP4" s="54"/>
      <c r="VQ4" s="54"/>
      <c r="VR4" s="54"/>
      <c r="VS4" s="54"/>
      <c r="VT4" s="54"/>
      <c r="VU4" s="54"/>
      <c r="VV4" s="54"/>
      <c r="VW4" s="54"/>
      <c r="VX4" s="54"/>
      <c r="VY4" s="54"/>
      <c r="VZ4" s="54"/>
      <c r="WA4" s="54"/>
      <c r="WB4" s="54"/>
      <c r="WC4" s="54"/>
      <c r="WD4" s="54"/>
      <c r="WE4" s="54"/>
      <c r="WF4" s="54"/>
      <c r="WG4" s="54"/>
      <c r="WH4" s="54"/>
      <c r="WI4" s="54"/>
      <c r="WJ4" s="54"/>
      <c r="WK4" s="54"/>
      <c r="WL4" s="54"/>
      <c r="WM4" s="54"/>
      <c r="WN4" s="54"/>
      <c r="WO4" s="54"/>
      <c r="WP4" s="54"/>
      <c r="WQ4" s="54"/>
      <c r="WR4" s="54"/>
      <c r="WS4" s="54"/>
      <c r="WT4" s="54"/>
      <c r="WU4" s="54"/>
      <c r="WV4" s="54"/>
      <c r="WW4" s="54"/>
      <c r="WX4" s="54"/>
      <c r="WY4" s="54"/>
      <c r="WZ4" s="54"/>
      <c r="XA4" s="54"/>
      <c r="XB4" s="54"/>
      <c r="XC4" s="54"/>
      <c r="XD4" s="54"/>
      <c r="XE4" s="54"/>
      <c r="XF4" s="54"/>
      <c r="XG4" s="54"/>
      <c r="XH4" s="54"/>
      <c r="XI4" s="54"/>
      <c r="XJ4" s="54"/>
      <c r="XK4" s="54"/>
      <c r="XL4" s="54"/>
      <c r="XM4" s="54"/>
      <c r="XN4" s="54"/>
      <c r="XO4" s="54"/>
      <c r="XP4" s="54"/>
      <c r="XQ4" s="54"/>
      <c r="XR4" s="54"/>
      <c r="XS4" s="54"/>
      <c r="XT4" s="54"/>
      <c r="XU4" s="54"/>
      <c r="XV4" s="54"/>
      <c r="XW4" s="54"/>
      <c r="XX4" s="54"/>
      <c r="XY4" s="54"/>
      <c r="XZ4" s="54"/>
      <c r="YA4" s="54"/>
      <c r="YB4" s="54"/>
      <c r="YC4" s="54"/>
      <c r="YD4" s="54"/>
      <c r="YE4" s="54"/>
      <c r="YF4" s="54"/>
      <c r="YG4" s="54"/>
      <c r="YH4" s="54"/>
      <c r="YI4" s="54"/>
      <c r="YJ4" s="54"/>
      <c r="YK4" s="54"/>
      <c r="YL4" s="54"/>
      <c r="YM4" s="54"/>
      <c r="YN4" s="54"/>
      <c r="YO4" s="54"/>
      <c r="YP4" s="54"/>
      <c r="YQ4" s="54"/>
      <c r="YR4" s="54"/>
      <c r="YS4" s="54"/>
      <c r="YT4" s="54"/>
      <c r="YU4" s="54"/>
      <c r="YV4" s="54"/>
      <c r="YW4" s="54"/>
      <c r="YX4" s="54"/>
      <c r="YY4" s="54"/>
      <c r="YZ4" s="54"/>
      <c r="ZA4" s="54"/>
      <c r="ZB4" s="54"/>
      <c r="ZC4" s="54"/>
      <c r="ZD4" s="54"/>
      <c r="ZE4" s="54"/>
      <c r="ZF4" s="54"/>
      <c r="ZG4" s="54"/>
      <c r="ZH4" s="54"/>
      <c r="ZI4" s="54"/>
      <c r="ZJ4" s="54"/>
      <c r="ZK4" s="54"/>
      <c r="ZL4" s="54"/>
      <c r="ZM4" s="54"/>
      <c r="ZN4" s="54"/>
      <c r="ZO4" s="54"/>
      <c r="ZP4" s="54"/>
      <c r="ZQ4" s="54"/>
      <c r="ZR4" s="54"/>
      <c r="ZS4" s="54"/>
      <c r="ZT4" s="54"/>
      <c r="ZU4" s="54"/>
      <c r="ZV4" s="54"/>
      <c r="ZW4" s="54"/>
      <c r="ZX4" s="54"/>
      <c r="ZY4" s="54"/>
      <c r="ZZ4" s="54"/>
      <c r="AAA4" s="54"/>
      <c r="AAB4" s="54"/>
      <c r="AAC4" s="54"/>
      <c r="AAD4" s="54"/>
      <c r="AAE4" s="54"/>
      <c r="AAF4" s="54"/>
      <c r="AAG4" s="54"/>
      <c r="AAH4" s="54"/>
      <c r="AAI4" s="54"/>
      <c r="AAJ4" s="54"/>
      <c r="AAK4" s="54"/>
      <c r="AAL4" s="54"/>
      <c r="AAM4" s="54"/>
      <c r="AAN4" s="54"/>
      <c r="AAO4" s="54"/>
      <c r="AAP4" s="54"/>
      <c r="AAQ4" s="54"/>
      <c r="AAR4" s="54"/>
      <c r="AAS4" s="54"/>
      <c r="AAT4" s="54"/>
      <c r="AAU4" s="54"/>
      <c r="AAV4" s="54"/>
      <c r="AAW4" s="54"/>
      <c r="AAX4" s="54"/>
      <c r="AAY4" s="54"/>
      <c r="AAZ4" s="54"/>
      <c r="ABA4" s="54"/>
      <c r="ABB4" s="54"/>
      <c r="ABC4" s="54"/>
      <c r="ABD4" s="54"/>
      <c r="ABE4" s="54"/>
      <c r="ABF4" s="54"/>
      <c r="ABG4" s="54"/>
      <c r="ABH4" s="54"/>
      <c r="ABI4" s="54"/>
      <c r="ABJ4" s="54"/>
      <c r="ABK4" s="54"/>
      <c r="ABL4" s="54"/>
      <c r="ABM4" s="54"/>
      <c r="ABN4" s="54"/>
      <c r="ABO4" s="54"/>
      <c r="ABP4" s="54"/>
      <c r="ABQ4" s="54"/>
      <c r="ABR4" s="54"/>
      <c r="ABS4" s="54"/>
      <c r="ABT4" s="54"/>
      <c r="ABU4" s="54"/>
      <c r="ABV4" s="54"/>
      <c r="ABW4" s="54"/>
      <c r="ABX4" s="54"/>
      <c r="ABY4" s="54"/>
      <c r="ABZ4" s="54"/>
      <c r="ACA4" s="54"/>
      <c r="ACB4" s="54"/>
      <c r="ACC4" s="54"/>
      <c r="ACD4" s="54"/>
      <c r="ACE4" s="54"/>
      <c r="ACF4" s="54"/>
      <c r="ACG4" s="54"/>
      <c r="ACH4" s="54"/>
      <c r="ACI4" s="54"/>
      <c r="ACJ4" s="54"/>
      <c r="ACK4" s="54"/>
      <c r="ACL4" s="54"/>
      <c r="ACM4" s="54"/>
      <c r="ACN4" s="54"/>
      <c r="ACO4" s="54"/>
      <c r="ACP4" s="54"/>
      <c r="ACQ4" s="54"/>
      <c r="ACR4" s="54"/>
      <c r="ACS4" s="54"/>
      <c r="ACT4" s="54"/>
      <c r="ACU4" s="54"/>
      <c r="ACV4" s="54"/>
      <c r="ACW4" s="54"/>
      <c r="ACX4" s="54"/>
      <c r="ACY4" s="54"/>
      <c r="ACZ4" s="54"/>
      <c r="ADA4" s="54"/>
      <c r="ADB4" s="54"/>
      <c r="ADC4" s="54"/>
      <c r="ADD4" s="54"/>
      <c r="ADE4" s="54"/>
      <c r="ADF4" s="54"/>
      <c r="ADG4" s="54"/>
      <c r="ADH4" s="54"/>
      <c r="ADI4" s="54"/>
      <c r="ADJ4" s="54"/>
      <c r="ADK4" s="54"/>
      <c r="ADL4" s="54"/>
      <c r="ADM4" s="54"/>
      <c r="ADN4" s="54"/>
      <c r="ADO4" s="54"/>
      <c r="ADP4" s="54"/>
      <c r="ADQ4" s="54"/>
      <c r="ADR4" s="54"/>
      <c r="ADS4" s="54"/>
      <c r="ADT4" s="54"/>
      <c r="ADU4" s="54"/>
      <c r="ADV4" s="54"/>
      <c r="ADW4" s="54"/>
      <c r="ADX4" s="54"/>
      <c r="ADY4" s="54"/>
      <c r="ADZ4" s="54"/>
      <c r="AEA4" s="54"/>
      <c r="AEB4" s="54"/>
      <c r="AEC4" s="54"/>
      <c r="AED4" s="54"/>
      <c r="AEE4" s="54"/>
      <c r="AEF4" s="54"/>
      <c r="AEG4" s="54"/>
      <c r="AEH4" s="54"/>
      <c r="AEI4" s="54"/>
      <c r="AEJ4" s="54"/>
      <c r="AEK4" s="54"/>
      <c r="AEL4" s="54"/>
      <c r="AEM4" s="54"/>
      <c r="AEN4" s="54"/>
      <c r="AEO4" s="54"/>
      <c r="AEP4" s="54"/>
      <c r="AEQ4" s="54"/>
      <c r="AER4" s="54"/>
      <c r="AES4" s="54"/>
      <c r="AET4" s="54"/>
      <c r="AEU4" s="54"/>
      <c r="AEV4" s="54"/>
      <c r="AEW4" s="54"/>
      <c r="AEX4" s="54"/>
      <c r="AEY4" s="54"/>
      <c r="AEZ4" s="54"/>
      <c r="AFA4" s="54"/>
      <c r="AFB4" s="54"/>
      <c r="AFC4" s="54"/>
      <c r="AFD4" s="54"/>
      <c r="AFE4" s="54"/>
      <c r="AFF4" s="54"/>
      <c r="AFG4" s="54"/>
      <c r="AFH4" s="54"/>
      <c r="AFI4" s="54"/>
      <c r="AFJ4" s="54"/>
      <c r="AFK4" s="54"/>
      <c r="AFL4" s="54"/>
      <c r="AFM4" s="54"/>
      <c r="AFN4" s="54"/>
      <c r="AFO4" s="54"/>
      <c r="AFP4" s="54"/>
      <c r="AFQ4" s="54"/>
      <c r="AFR4" s="54"/>
      <c r="AFS4" s="54"/>
      <c r="AFT4" s="54"/>
      <c r="AFU4" s="54"/>
      <c r="AFV4" s="54"/>
      <c r="AFW4" s="54"/>
      <c r="AFX4" s="54"/>
      <c r="AFY4" s="54"/>
      <c r="AFZ4" s="54"/>
      <c r="AGA4" s="54"/>
      <c r="AGB4" s="54"/>
      <c r="AGC4" s="54"/>
      <c r="AGD4" s="54"/>
      <c r="AGE4" s="54"/>
      <c r="AGF4" s="54"/>
      <c r="AGG4" s="54"/>
      <c r="AGH4" s="54"/>
      <c r="AGI4" s="54"/>
      <c r="AGJ4" s="54"/>
      <c r="AGK4" s="54"/>
      <c r="AGL4" s="54"/>
      <c r="AGM4" s="54"/>
      <c r="AGN4" s="54"/>
      <c r="AGO4" s="54"/>
      <c r="AGP4" s="54"/>
      <c r="AGQ4" s="54"/>
      <c r="AGR4" s="54"/>
      <c r="AGS4" s="54"/>
      <c r="AGT4" s="54"/>
      <c r="AGU4" s="54"/>
      <c r="AGV4" s="54"/>
      <c r="AGW4" s="54"/>
      <c r="AGX4" s="54"/>
      <c r="AGY4" s="54"/>
      <c r="AGZ4" s="54"/>
      <c r="AHA4" s="54"/>
      <c r="AHB4" s="54"/>
      <c r="AHC4" s="54"/>
      <c r="AHD4" s="54"/>
      <c r="AHE4" s="54"/>
      <c r="AHF4" s="54"/>
      <c r="AHG4" s="54"/>
      <c r="AHH4" s="54"/>
      <c r="AHI4" s="54"/>
      <c r="AHJ4" s="54"/>
      <c r="AHK4" s="54"/>
      <c r="AHL4" s="54"/>
      <c r="AHM4" s="54"/>
      <c r="AHN4" s="54"/>
      <c r="AHO4" s="54"/>
      <c r="AHP4" s="54"/>
      <c r="AHQ4" s="54"/>
      <c r="AHR4" s="54"/>
      <c r="AHS4" s="54"/>
      <c r="AHT4" s="54"/>
      <c r="AHU4" s="54"/>
      <c r="AHV4" s="54"/>
      <c r="AHW4" s="54"/>
      <c r="AHX4" s="54"/>
      <c r="AHY4" s="54"/>
      <c r="AHZ4" s="54"/>
      <c r="AIA4" s="54"/>
      <c r="AIB4" s="54"/>
      <c r="AIC4" s="54"/>
      <c r="AID4" s="54"/>
      <c r="AIE4" s="54"/>
      <c r="AIF4" s="54"/>
      <c r="AIG4" s="54"/>
      <c r="AIH4" s="54"/>
      <c r="AII4" s="54"/>
      <c r="AIJ4" s="54"/>
      <c r="AIK4" s="54"/>
      <c r="AIL4" s="54"/>
      <c r="AIM4" s="54"/>
      <c r="AIN4" s="54"/>
      <c r="AIO4" s="54"/>
      <c r="AIP4" s="54"/>
      <c r="AIQ4" s="54"/>
      <c r="AIR4" s="54"/>
      <c r="AIS4" s="54"/>
      <c r="AIT4" s="54"/>
      <c r="AIU4" s="54"/>
      <c r="AIV4" s="54"/>
      <c r="AIW4" s="54"/>
      <c r="AIX4" s="54"/>
      <c r="AIY4" s="54"/>
      <c r="AIZ4" s="54"/>
      <c r="AJA4" s="54"/>
      <c r="AJB4" s="54"/>
      <c r="AJC4" s="54"/>
      <c r="AJD4" s="54"/>
      <c r="AJE4" s="54"/>
      <c r="AJF4" s="54"/>
      <c r="AJG4" s="54"/>
      <c r="AJH4" s="54"/>
      <c r="AJI4" s="54"/>
      <c r="AJJ4" s="54"/>
      <c r="AJK4" s="54"/>
      <c r="AJL4" s="54"/>
      <c r="AJM4" s="54"/>
      <c r="AJN4" s="54"/>
      <c r="AJO4" s="54"/>
      <c r="AJP4" s="54"/>
      <c r="AJQ4" s="54"/>
      <c r="AJR4" s="54"/>
      <c r="AJS4" s="54"/>
      <c r="AJT4" s="54"/>
      <c r="AJU4" s="54"/>
      <c r="AJV4" s="54"/>
      <c r="AJW4" s="54"/>
      <c r="AJX4" s="54"/>
      <c r="AJY4" s="54"/>
      <c r="AJZ4" s="54"/>
      <c r="AKA4" s="54"/>
      <c r="AKB4" s="54"/>
      <c r="AKC4" s="54"/>
      <c r="AKD4" s="54"/>
      <c r="AKE4" s="54"/>
      <c r="AKF4" s="54"/>
      <c r="AKG4" s="54"/>
      <c r="AKH4" s="54"/>
      <c r="AKI4" s="54"/>
      <c r="AKJ4" s="54"/>
      <c r="AKK4" s="54"/>
      <c r="AKL4" s="54"/>
      <c r="AKM4" s="54"/>
      <c r="AKN4" s="54"/>
      <c r="AKO4" s="54"/>
      <c r="AKP4" s="54"/>
      <c r="AKQ4" s="54"/>
      <c r="AKR4" s="54"/>
      <c r="AKS4" s="54"/>
      <c r="AKT4" s="54"/>
      <c r="AKU4" s="54"/>
      <c r="AKV4" s="54"/>
      <c r="AKW4" s="54"/>
      <c r="AKX4" s="54"/>
      <c r="AKY4" s="54"/>
      <c r="AKZ4" s="54"/>
      <c r="ALA4" s="54"/>
      <c r="ALB4" s="54"/>
      <c r="ALC4" s="54"/>
      <c r="ALD4" s="54"/>
      <c r="ALE4" s="54"/>
      <c r="ALF4" s="54"/>
      <c r="ALG4" s="54"/>
      <c r="ALH4" s="54"/>
      <c r="ALI4" s="54"/>
      <c r="ALJ4" s="54"/>
      <c r="ALK4" s="54"/>
      <c r="ALL4" s="54"/>
      <c r="ALM4" s="54"/>
      <c r="ALN4" s="54"/>
      <c r="ALO4" s="54"/>
      <c r="ALP4" s="54"/>
      <c r="ALQ4" s="54"/>
      <c r="ALR4" s="54"/>
      <c r="ALS4" s="54"/>
      <c r="ALT4" s="54"/>
      <c r="ALU4" s="54"/>
      <c r="ALV4" s="54"/>
      <c r="ALW4" s="54"/>
      <c r="ALX4" s="54"/>
      <c r="ALY4" s="54"/>
      <c r="ALZ4" s="54"/>
      <c r="AMA4" s="54"/>
      <c r="AMB4" s="54"/>
      <c r="AMC4" s="54"/>
      <c r="AMD4" s="54"/>
      <c r="AME4" s="54"/>
    </row>
    <row r="5" spans="1:1019" s="1" customFormat="1" ht="12" customHeight="1" thickBot="1">
      <c r="A5" s="5"/>
      <c r="B5" s="10"/>
      <c r="C5" s="5"/>
      <c r="D5" s="5"/>
      <c r="E5" s="8"/>
      <c r="F5" s="5"/>
      <c r="G5" s="9"/>
    </row>
    <row r="6" spans="1:1019" s="1" customFormat="1" ht="39.75" customHeight="1" thickBot="1">
      <c r="A6" s="6"/>
      <c r="B6" s="11" t="s">
        <v>0</v>
      </c>
      <c r="C6" s="12" t="s">
        <v>1</v>
      </c>
      <c r="D6" s="12" t="s">
        <v>2</v>
      </c>
      <c r="E6" s="12" t="s">
        <v>3</v>
      </c>
      <c r="F6" s="13" t="s">
        <v>4</v>
      </c>
      <c r="G6" s="62" t="s">
        <v>5</v>
      </c>
    </row>
    <row r="7" spans="1:1019" s="1" customFormat="1" ht="12" customHeight="1">
      <c r="A7" s="2"/>
      <c r="B7" s="14"/>
      <c r="C7" s="15"/>
      <c r="D7" s="15"/>
      <c r="E7" s="16"/>
      <c r="F7" s="15"/>
      <c r="G7" s="63"/>
    </row>
    <row r="8" spans="1:1019" s="1" customFormat="1" ht="12" customHeight="1">
      <c r="A8" s="2"/>
      <c r="B8" s="17" t="s">
        <v>291</v>
      </c>
      <c r="C8" s="18"/>
      <c r="D8" s="18"/>
      <c r="E8" s="18" t="s">
        <v>7</v>
      </c>
      <c r="F8" s="19"/>
      <c r="G8" s="64"/>
    </row>
    <row r="9" spans="1:1019" s="94" customFormat="1">
      <c r="A9" s="93"/>
      <c r="B9" s="66" t="s">
        <v>8</v>
      </c>
      <c r="C9" s="67" t="s">
        <v>38</v>
      </c>
      <c r="D9" s="67" t="s">
        <v>37</v>
      </c>
      <c r="E9" s="68" t="s">
        <v>39</v>
      </c>
      <c r="F9" s="67" t="s">
        <v>10</v>
      </c>
      <c r="G9" s="69">
        <v>24</v>
      </c>
    </row>
    <row r="10" spans="1:1019" s="94" customFormat="1" ht="25.5">
      <c r="A10" s="93"/>
      <c r="B10" s="66"/>
      <c r="C10" s="67"/>
      <c r="D10" s="67"/>
      <c r="E10" s="68" t="s">
        <v>64</v>
      </c>
      <c r="F10" s="67"/>
      <c r="G10" s="69"/>
    </row>
    <row r="11" spans="1:1019" s="94" customFormat="1">
      <c r="A11" s="93"/>
      <c r="B11" s="66" t="s">
        <v>11</v>
      </c>
      <c r="C11" s="132" t="str">
        <f>'ORÇAMENTO ATUAL'!C10</f>
        <v>02.02.130</v>
      </c>
      <c r="D11" s="132" t="str">
        <f>'ORÇAMENTO ATUAL'!D10</f>
        <v>CDHU</v>
      </c>
      <c r="E11" s="68" t="str">
        <f>'ORÇAMENTO ATUAL'!E10</f>
        <v>Locação de container tipo escritório com 1 vaso sanitário, 1 lavatório e 1 ponto para chuveiro - área mínima de 13,80 m²</v>
      </c>
      <c r="F11" s="132" t="str">
        <f>'ORÇAMENTO ATUAL'!F10</f>
        <v>UNMES</v>
      </c>
      <c r="G11" s="132">
        <f>'ORÇAMENTO ATUAL'!G10</f>
        <v>12</v>
      </c>
    </row>
    <row r="12" spans="1:1019" s="94" customFormat="1" ht="25.5" customHeight="1">
      <c r="A12" s="93"/>
      <c r="B12" s="66"/>
      <c r="C12" s="132"/>
      <c r="D12" s="132"/>
      <c r="E12" s="132" t="s">
        <v>281</v>
      </c>
      <c r="F12" s="132"/>
      <c r="G12" s="132"/>
    </row>
    <row r="13" spans="1:1019" s="94" customFormat="1">
      <c r="A13" s="93"/>
      <c r="B13" s="66" t="s">
        <v>12</v>
      </c>
      <c r="C13" s="132" t="str">
        <f>'ORÇAMENTO ATUAL'!C11</f>
        <v>02.02.140</v>
      </c>
      <c r="D13" s="132" t="str">
        <f>'ORÇAMENTO ATUAL'!D11</f>
        <v>CDHU</v>
      </c>
      <c r="E13" s="68" t="str">
        <f>'ORÇAMENTO ATUAL'!E11</f>
        <v>Locação de container tipo sanitário com 2 vasos sanitários, 2 lavatórios, 2 mictórios e 4 pontos para chuveiro - área mínima de 13,80 m²</v>
      </c>
      <c r="F13" s="132" t="str">
        <f>'ORÇAMENTO ATUAL'!F11</f>
        <v>UNMES</v>
      </c>
      <c r="G13" s="132">
        <f>'ORÇAMENTO ATUAL'!G11</f>
        <v>12</v>
      </c>
    </row>
    <row r="14" spans="1:1019" s="94" customFormat="1" ht="25.5" customHeight="1">
      <c r="A14" s="93"/>
      <c r="B14" s="66"/>
      <c r="C14" s="132"/>
      <c r="D14" s="132"/>
      <c r="E14" s="132" t="s">
        <v>281</v>
      </c>
      <c r="F14" s="132"/>
      <c r="G14" s="132"/>
    </row>
    <row r="15" spans="1:1019" s="94" customFormat="1">
      <c r="A15" s="93"/>
      <c r="B15" s="66" t="s">
        <v>13</v>
      </c>
      <c r="C15" s="132" t="str">
        <f>'ORÇAMENTO ATUAL'!C12</f>
        <v>02.02.150</v>
      </c>
      <c r="D15" s="132" t="str">
        <f>'ORÇAMENTO ATUAL'!D12</f>
        <v>CDHU</v>
      </c>
      <c r="E15" s="68" t="str">
        <f>'ORÇAMENTO ATUAL'!E12</f>
        <v>Locação de container tipo depósito - área mínima de 13,80 m²</v>
      </c>
      <c r="F15" s="132" t="str">
        <f>'ORÇAMENTO ATUAL'!F12</f>
        <v>UNMES</v>
      </c>
      <c r="G15" s="132">
        <v>12</v>
      </c>
    </row>
    <row r="16" spans="1:1019" s="94" customFormat="1" ht="25.5" customHeight="1">
      <c r="A16" s="93"/>
      <c r="B16" s="66"/>
      <c r="C16" s="132"/>
      <c r="D16" s="132"/>
      <c r="E16" s="132" t="s">
        <v>282</v>
      </c>
      <c r="F16" s="132"/>
      <c r="G16" s="132"/>
    </row>
    <row r="17" spans="1:7" s="94" customFormat="1">
      <c r="A17" s="93"/>
      <c r="B17" s="66" t="s">
        <v>252</v>
      </c>
      <c r="C17" s="67" t="str">
        <f>'ORÇAMENTO ATUAL'!C13</f>
        <v>02.02.160</v>
      </c>
      <c r="D17" s="67" t="str">
        <f>'ORÇAMENTO ATUAL'!D13</f>
        <v>CDHU</v>
      </c>
      <c r="E17" s="68" t="str">
        <f>'ORÇAMENTO ATUAL'!E13</f>
        <v>Locação de container tipo guarita - área mínima de 4,60 m²</v>
      </c>
      <c r="F17" s="67" t="str">
        <f>'ORÇAMENTO ATUAL'!F13</f>
        <v>UNMES</v>
      </c>
      <c r="G17" s="67">
        <f>'ORÇAMENTO ATUAL'!G13</f>
        <v>12</v>
      </c>
    </row>
    <row r="18" spans="1:7" s="94" customFormat="1" ht="25.5" customHeight="1">
      <c r="A18" s="93"/>
      <c r="B18" s="66"/>
      <c r="C18" s="132"/>
      <c r="D18" s="132"/>
      <c r="E18" s="132" t="s">
        <v>281</v>
      </c>
      <c r="F18" s="132"/>
      <c r="G18" s="132"/>
    </row>
    <row r="19" spans="1:7" s="94" customFormat="1">
      <c r="A19" s="93"/>
      <c r="B19" s="66" t="s">
        <v>253</v>
      </c>
      <c r="C19" s="67">
        <f>'ORÇAMENTO ATUAL'!C14</f>
        <v>35318</v>
      </c>
      <c r="D19" s="67" t="str">
        <f>'ORÇAMENTO ATUAL'!D14</f>
        <v>INFRA</v>
      </c>
      <c r="E19" s="68" t="str">
        <f>'ORÇAMENTO ATUAL'!E14</f>
        <v>PROJETO EXECUTIVO (PRANCHA A1)</v>
      </c>
      <c r="F19" s="67" t="str">
        <f>'ORÇAMENTO ATUAL'!F14</f>
        <v>und</v>
      </c>
      <c r="G19" s="67">
        <v>7</v>
      </c>
    </row>
    <row r="20" spans="1:7" s="94" customFormat="1" ht="25.5" customHeight="1">
      <c r="A20" s="93"/>
      <c r="B20" s="66"/>
      <c r="C20" s="132"/>
      <c r="D20" s="132"/>
      <c r="E20" s="132" t="s">
        <v>654</v>
      </c>
      <c r="F20" s="132"/>
      <c r="G20" s="132"/>
    </row>
    <row r="21" spans="1:7" s="94" customFormat="1">
      <c r="A21" s="93"/>
      <c r="B21" s="66" t="s">
        <v>256</v>
      </c>
      <c r="C21" s="67" t="str">
        <f>'ORÇAMENTO ATUAL'!C15</f>
        <v>01.17.121</v>
      </c>
      <c r="D21" s="67" t="str">
        <f>'ORÇAMENTO ATUAL'!D15</f>
        <v>CDHU</v>
      </c>
      <c r="E21" s="68" t="str">
        <f>'ORÇAMENTO ATUAL'!E15</f>
        <v>Projeto executivo de instalações elétricas em formato A0</v>
      </c>
      <c r="F21" s="67" t="str">
        <f>'ORÇAMENTO ATUAL'!F15</f>
        <v>und</v>
      </c>
      <c r="G21" s="67">
        <v>2</v>
      </c>
    </row>
    <row r="22" spans="1:7" s="94" customFormat="1" ht="25.5" customHeight="1">
      <c r="A22" s="93"/>
      <c r="B22" s="66"/>
      <c r="C22" s="132"/>
      <c r="D22" s="132"/>
      <c r="E22" s="132" t="s">
        <v>612</v>
      </c>
      <c r="F22" s="132"/>
      <c r="G22" s="132"/>
    </row>
    <row r="23" spans="1:7" s="94" customFormat="1">
      <c r="A23" s="93"/>
      <c r="B23" s="66" t="s">
        <v>259</v>
      </c>
      <c r="C23" s="67" t="str">
        <f>'ORÇAMENTO ATUAL'!C16</f>
        <v xml:space="preserve">02.03.110 </v>
      </c>
      <c r="D23" s="67" t="str">
        <f>'ORÇAMENTO ATUAL'!D16</f>
        <v>CDHU</v>
      </c>
      <c r="E23" s="68" t="str">
        <f>'ORÇAMENTO ATUAL'!E16</f>
        <v>Tapume móvel para fechamento de áreas</v>
      </c>
      <c r="F23" s="67" t="str">
        <f>'ORÇAMENTO ATUAL'!F16</f>
        <v>M²</v>
      </c>
      <c r="G23" s="67">
        <f>'ORÇAMENTO ATUAL'!G16</f>
        <v>320</v>
      </c>
    </row>
    <row r="24" spans="1:7" s="94" customFormat="1" ht="25.5" customHeight="1">
      <c r="A24" s="93"/>
      <c r="B24" s="66"/>
      <c r="C24" s="132"/>
      <c r="D24" s="132"/>
      <c r="E24" s="132" t="s">
        <v>283</v>
      </c>
      <c r="F24" s="132"/>
      <c r="G24" s="132"/>
    </row>
    <row r="25" spans="1:7" s="94" customFormat="1">
      <c r="A25" s="93"/>
      <c r="B25" s="66" t="s">
        <v>262</v>
      </c>
      <c r="C25" s="67" t="str">
        <f>'ORÇAMENTO ATUAL'!C17</f>
        <v>02.10.020</v>
      </c>
      <c r="D25" s="67" t="str">
        <f>'ORÇAMENTO ATUAL'!D17</f>
        <v>CDHU</v>
      </c>
      <c r="E25" s="68" t="str">
        <f>'ORÇAMENTO ATUAL'!E17</f>
        <v>Locação de obra de edificação</v>
      </c>
      <c r="F25" s="67" t="str">
        <f>'ORÇAMENTO ATUAL'!F17</f>
        <v>M²</v>
      </c>
      <c r="G25" s="67">
        <f>'ORÇAMENTO ATUAL'!G17</f>
        <v>41.6</v>
      </c>
    </row>
    <row r="26" spans="1:7" s="94" customFormat="1" ht="37.5" customHeight="1">
      <c r="A26" s="93"/>
      <c r="B26" s="66"/>
      <c r="C26" s="132"/>
      <c r="D26" s="132"/>
      <c r="E26" s="246" t="s">
        <v>284</v>
      </c>
      <c r="F26" s="132"/>
      <c r="G26" s="132"/>
    </row>
    <row r="27" spans="1:7" s="94" customFormat="1">
      <c r="A27" s="93"/>
      <c r="B27" s="66" t="s">
        <v>265</v>
      </c>
      <c r="C27" s="67" t="str">
        <f>'ORÇAMENTO ATUAL'!C18</f>
        <v>01.21.010</v>
      </c>
      <c r="D27" s="67" t="str">
        <f>'ORÇAMENTO ATUAL'!D18</f>
        <v>CDHU</v>
      </c>
      <c r="E27" s="68" t="str">
        <f>'ORÇAMENTO ATUAL'!E18</f>
        <v>Taxa de mobilização e desmobilização de equipamentos para execução de sondagem</v>
      </c>
      <c r="F27" s="67" t="str">
        <f>'ORÇAMENTO ATUAL'!F18</f>
        <v>TX</v>
      </c>
      <c r="G27" s="67">
        <f>'ORÇAMENTO ATUAL'!G18</f>
        <v>1</v>
      </c>
    </row>
    <row r="28" spans="1:7" s="94" customFormat="1" ht="25.5" customHeight="1">
      <c r="A28" s="93"/>
      <c r="B28" s="66"/>
      <c r="C28" s="132"/>
      <c r="D28" s="132"/>
      <c r="E28" s="132" t="s">
        <v>285</v>
      </c>
      <c r="F28" s="132"/>
      <c r="G28" s="132"/>
    </row>
    <row r="29" spans="1:7" s="94" customFormat="1">
      <c r="A29" s="93"/>
      <c r="B29" s="66" t="s">
        <v>268</v>
      </c>
      <c r="C29" s="67" t="str">
        <f>'ORÇAMENTO ATUAL'!C19</f>
        <v>01.21.110</v>
      </c>
      <c r="D29" s="67" t="str">
        <f>'ORÇAMENTO ATUAL'!D19</f>
        <v>CDHU</v>
      </c>
      <c r="E29" s="68" t="str">
        <f>'ORÇAMENTO ATUAL'!E19</f>
        <v>Sondagem do terreno à percussão (mínimo de 30 m)</v>
      </c>
      <c r="F29" s="67" t="str">
        <f>'ORÇAMENTO ATUAL'!F19</f>
        <v xml:space="preserve">M </v>
      </c>
      <c r="G29" s="67">
        <f>'ORÇAMENTO ATUAL'!G19</f>
        <v>45</v>
      </c>
    </row>
    <row r="30" spans="1:7" s="94" customFormat="1" ht="25.5" customHeight="1">
      <c r="A30" s="93"/>
      <c r="B30" s="66"/>
      <c r="C30" s="132"/>
      <c r="D30" s="132"/>
      <c r="E30" s="132" t="s">
        <v>286</v>
      </c>
      <c r="F30" s="132"/>
      <c r="G30" s="132"/>
    </row>
    <row r="31" spans="1:7" s="94" customFormat="1">
      <c r="A31" s="93"/>
      <c r="B31" s="66" t="s">
        <v>274</v>
      </c>
      <c r="C31" s="67" t="str">
        <f>'ORÇAMENTO ATUAL'!C20</f>
        <v>04.33.00</v>
      </c>
      <c r="D31" s="67" t="str">
        <f>'ORÇAMENTO ATUAL'!D20</f>
        <v xml:space="preserve">SIURB INFRA </v>
      </c>
      <c r="E31" s="68" t="str">
        <f>'ORÇAMENTO ATUAL'!E20</f>
        <v>LIMPEZA MECANIZADA DE TERRENO, INCLUSIVE DE CAMADA VEGETAL ATÉ 30CM DE PROFUNDIDADE, SEM TRANSPORTE</v>
      </c>
      <c r="F31" s="67" t="str">
        <f>'ORÇAMENTO ATUAL'!F20</f>
        <v>M²</v>
      </c>
      <c r="G31" s="67">
        <f>'ORÇAMENTO ATUAL'!G20</f>
        <v>2541.92</v>
      </c>
    </row>
    <row r="32" spans="1:7" s="94" customFormat="1" ht="25.5" customHeight="1">
      <c r="A32" s="93"/>
      <c r="B32" s="66"/>
      <c r="C32" s="132"/>
      <c r="D32" s="132"/>
      <c r="E32" s="132" t="s">
        <v>287</v>
      </c>
      <c r="F32" s="132"/>
      <c r="G32" s="132"/>
    </row>
    <row r="33" spans="1:7" s="94" customFormat="1" ht="38.25">
      <c r="A33" s="93"/>
      <c r="B33" s="66" t="s">
        <v>378</v>
      </c>
      <c r="C33" s="67" t="s">
        <v>376</v>
      </c>
      <c r="D33" s="67" t="s">
        <v>35</v>
      </c>
      <c r="E33" s="68" t="s">
        <v>377</v>
      </c>
      <c r="F33" s="67" t="s">
        <v>57</v>
      </c>
      <c r="G33" s="69">
        <v>12</v>
      </c>
    </row>
    <row r="34" spans="1:7" s="94" customFormat="1">
      <c r="A34" s="93"/>
      <c r="B34" s="127"/>
      <c r="C34" s="67"/>
      <c r="D34" s="67"/>
      <c r="E34" s="128" t="s">
        <v>613</v>
      </c>
      <c r="F34" s="67"/>
      <c r="G34" s="69"/>
    </row>
    <row r="35" spans="1:7" s="94" customFormat="1">
      <c r="A35" s="93"/>
      <c r="B35" s="127" t="s">
        <v>380</v>
      </c>
      <c r="C35" s="121" t="s">
        <v>379</v>
      </c>
      <c r="D35" s="67" t="s">
        <v>35</v>
      </c>
      <c r="E35" s="68" t="s">
        <v>381</v>
      </c>
      <c r="F35" s="67" t="s">
        <v>382</v>
      </c>
      <c r="G35" s="69">
        <v>12</v>
      </c>
    </row>
    <row r="36" spans="1:7" s="94" customFormat="1">
      <c r="A36" s="93"/>
      <c r="B36" s="127"/>
      <c r="C36" s="67"/>
      <c r="D36" s="67"/>
      <c r="E36" s="128" t="s">
        <v>613</v>
      </c>
      <c r="F36" s="67"/>
      <c r="G36" s="69"/>
    </row>
    <row r="37" spans="1:7" s="94" customFormat="1">
      <c r="A37" s="93"/>
      <c r="B37" s="127" t="s">
        <v>650</v>
      </c>
      <c r="C37" s="54" t="s">
        <v>649</v>
      </c>
      <c r="D37" s="67" t="s">
        <v>35</v>
      </c>
      <c r="E37" s="68" t="s">
        <v>651</v>
      </c>
      <c r="F37" s="67" t="s">
        <v>652</v>
      </c>
      <c r="G37" s="69">
        <v>2</v>
      </c>
    </row>
    <row r="38" spans="1:7" s="94" customFormat="1">
      <c r="A38" s="93"/>
      <c r="B38" s="127"/>
      <c r="C38" s="67"/>
      <c r="D38" s="67"/>
      <c r="E38" s="128" t="s">
        <v>653</v>
      </c>
      <c r="F38" s="67"/>
      <c r="G38" s="69"/>
    </row>
    <row r="39" spans="1:7" s="94" customFormat="1">
      <c r="A39" s="93"/>
      <c r="B39" s="127"/>
      <c r="C39" s="67"/>
      <c r="D39" s="67"/>
      <c r="E39" s="128"/>
      <c r="F39" s="67"/>
      <c r="G39" s="69"/>
    </row>
    <row r="40" spans="1:7" s="94" customFormat="1">
      <c r="A40" s="93"/>
      <c r="B40" s="184" t="s">
        <v>290</v>
      </c>
      <c r="C40" s="186"/>
      <c r="D40" s="186"/>
      <c r="E40" s="186" t="s">
        <v>142</v>
      </c>
      <c r="F40" s="198"/>
      <c r="G40" s="199"/>
    </row>
    <row r="41" spans="1:7" s="94" customFormat="1" ht="25.5">
      <c r="A41" s="93"/>
      <c r="B41" s="187" t="s">
        <v>15</v>
      </c>
      <c r="C41" s="247">
        <v>95995</v>
      </c>
      <c r="D41" s="188" t="s">
        <v>9</v>
      </c>
      <c r="E41" s="248" t="s">
        <v>172</v>
      </c>
      <c r="F41" s="188" t="s">
        <v>173</v>
      </c>
      <c r="G41" s="189">
        <v>33.25</v>
      </c>
    </row>
    <row r="42" spans="1:7" s="94" customFormat="1" ht="19.5" customHeight="1">
      <c r="A42" s="93"/>
      <c r="B42" s="193"/>
      <c r="C42" s="77"/>
      <c r="D42" s="67"/>
      <c r="E42" s="249" t="s">
        <v>193</v>
      </c>
      <c r="F42" s="78"/>
      <c r="G42" s="79"/>
    </row>
    <row r="43" spans="1:7" s="94" customFormat="1" ht="15">
      <c r="A43" s="93"/>
      <c r="B43" s="190" t="s">
        <v>18</v>
      </c>
      <c r="C43" s="217">
        <v>95996</v>
      </c>
      <c r="D43" s="191" t="s">
        <v>9</v>
      </c>
      <c r="E43" s="248" t="s">
        <v>174</v>
      </c>
      <c r="F43" s="191" t="s">
        <v>173</v>
      </c>
      <c r="G43" s="192">
        <v>33.25</v>
      </c>
    </row>
    <row r="44" spans="1:7" s="94" customFormat="1">
      <c r="A44" s="93"/>
      <c r="B44" s="193"/>
      <c r="C44" s="77"/>
      <c r="D44" s="67"/>
      <c r="E44" s="249" t="s">
        <v>193</v>
      </c>
      <c r="F44" s="78"/>
      <c r="G44" s="79"/>
    </row>
    <row r="45" spans="1:7" s="94" customFormat="1" ht="15">
      <c r="A45" s="93"/>
      <c r="B45" s="190" t="s">
        <v>19</v>
      </c>
      <c r="C45" s="217">
        <v>95877</v>
      </c>
      <c r="D45" s="191" t="s">
        <v>9</v>
      </c>
      <c r="E45" s="248" t="s">
        <v>175</v>
      </c>
      <c r="F45" s="191" t="s">
        <v>176</v>
      </c>
      <c r="G45" s="192">
        <v>1083.95</v>
      </c>
    </row>
    <row r="46" spans="1:7" s="94" customFormat="1">
      <c r="A46" s="93"/>
      <c r="B46" s="193"/>
      <c r="C46" s="77"/>
      <c r="D46" s="67"/>
      <c r="E46" s="250" t="s">
        <v>194</v>
      </c>
      <c r="F46" s="78"/>
      <c r="G46" s="79"/>
    </row>
    <row r="47" spans="1:7" s="94" customFormat="1" ht="15">
      <c r="A47" s="93"/>
      <c r="B47" s="190" t="s">
        <v>186</v>
      </c>
      <c r="C47" s="217" t="s">
        <v>178</v>
      </c>
      <c r="D47" s="251" t="s">
        <v>177</v>
      </c>
      <c r="E47" s="248" t="s">
        <v>179</v>
      </c>
      <c r="F47" s="191" t="s">
        <v>180</v>
      </c>
      <c r="G47" s="192">
        <v>665</v>
      </c>
    </row>
    <row r="48" spans="1:7" s="94" customFormat="1">
      <c r="A48" s="93"/>
      <c r="B48" s="193"/>
      <c r="C48" s="77"/>
      <c r="D48" s="67"/>
      <c r="E48" s="250" t="s">
        <v>195</v>
      </c>
      <c r="F48" s="78"/>
      <c r="G48" s="79"/>
    </row>
    <row r="49" spans="1:10" s="94" customFormat="1" ht="15">
      <c r="A49" s="93"/>
      <c r="B49" s="190" t="s">
        <v>187</v>
      </c>
      <c r="C49" s="217">
        <v>96402</v>
      </c>
      <c r="D49" s="191" t="s">
        <v>9</v>
      </c>
      <c r="E49" s="248" t="s">
        <v>181</v>
      </c>
      <c r="F49" s="191" t="s">
        <v>180</v>
      </c>
      <c r="G49" s="192">
        <v>1330</v>
      </c>
    </row>
    <row r="50" spans="1:10" s="94" customFormat="1">
      <c r="A50" s="93"/>
      <c r="B50" s="193"/>
      <c r="C50" s="77"/>
      <c r="D50" s="67"/>
      <c r="E50" s="250" t="s">
        <v>196</v>
      </c>
      <c r="F50" s="78"/>
      <c r="G50" s="79"/>
    </row>
    <row r="51" spans="1:10" s="94" customFormat="1" ht="25.5">
      <c r="A51" s="93"/>
      <c r="B51" s="190" t="s">
        <v>188</v>
      </c>
      <c r="C51" s="217">
        <v>96396</v>
      </c>
      <c r="D51" s="191" t="s">
        <v>9</v>
      </c>
      <c r="E51" s="248" t="s">
        <v>182</v>
      </c>
      <c r="F51" s="191" t="s">
        <v>173</v>
      </c>
      <c r="G51" s="192">
        <v>99.75</v>
      </c>
    </row>
    <row r="52" spans="1:10" s="94" customFormat="1">
      <c r="A52" s="93"/>
      <c r="B52" s="193"/>
      <c r="C52" s="77"/>
      <c r="D52" s="67"/>
      <c r="E52" s="250" t="s">
        <v>197</v>
      </c>
      <c r="F52" s="78"/>
      <c r="G52" s="79"/>
    </row>
    <row r="53" spans="1:10" s="94" customFormat="1" ht="25.5">
      <c r="A53" s="93"/>
      <c r="B53" s="190" t="s">
        <v>189</v>
      </c>
      <c r="C53" s="217">
        <v>96400</v>
      </c>
      <c r="D53" s="191" t="s">
        <v>9</v>
      </c>
      <c r="E53" s="248" t="s">
        <v>183</v>
      </c>
      <c r="F53" s="191" t="s">
        <v>173</v>
      </c>
      <c r="G53" s="192">
        <v>99.75</v>
      </c>
    </row>
    <row r="54" spans="1:10" s="94" customFormat="1">
      <c r="A54" s="93"/>
      <c r="B54" s="193"/>
      <c r="C54" s="77"/>
      <c r="D54" s="67"/>
      <c r="E54" s="250" t="s">
        <v>197</v>
      </c>
      <c r="F54" s="78"/>
      <c r="G54" s="79"/>
    </row>
    <row r="55" spans="1:10" s="94" customFormat="1" ht="15">
      <c r="A55" s="93"/>
      <c r="B55" s="190" t="s">
        <v>190</v>
      </c>
      <c r="C55" s="217">
        <v>95877</v>
      </c>
      <c r="D55" s="191" t="s">
        <v>9</v>
      </c>
      <c r="E55" s="248" t="s">
        <v>175</v>
      </c>
      <c r="F55" s="191" t="s">
        <v>176</v>
      </c>
      <c r="G55" s="192">
        <v>3251.85</v>
      </c>
    </row>
    <row r="56" spans="1:10" s="94" customFormat="1">
      <c r="A56" s="93"/>
      <c r="B56" s="193"/>
      <c r="C56" s="77"/>
      <c r="D56" s="67"/>
      <c r="E56" s="252" t="s">
        <v>198</v>
      </c>
      <c r="F56" s="78"/>
      <c r="G56" s="79"/>
    </row>
    <row r="57" spans="1:10" s="94" customFormat="1" ht="15">
      <c r="A57" s="93"/>
      <c r="B57" s="190" t="s">
        <v>191</v>
      </c>
      <c r="C57" s="253">
        <v>51000</v>
      </c>
      <c r="D57" s="191" t="s">
        <v>184</v>
      </c>
      <c r="E57" s="248" t="s">
        <v>185</v>
      </c>
      <c r="F57" s="191" t="s">
        <v>180</v>
      </c>
      <c r="G57" s="192">
        <v>665</v>
      </c>
    </row>
    <row r="58" spans="1:10" s="94" customFormat="1">
      <c r="A58" s="93"/>
      <c r="B58" s="193"/>
      <c r="C58" s="77"/>
      <c r="D58" s="67"/>
      <c r="E58" s="250" t="s">
        <v>199</v>
      </c>
      <c r="F58" s="78"/>
      <c r="G58" s="79"/>
    </row>
    <row r="59" spans="1:10" s="94" customFormat="1" ht="15">
      <c r="A59" s="93"/>
      <c r="B59" s="190" t="s">
        <v>192</v>
      </c>
      <c r="C59" s="217">
        <v>95877</v>
      </c>
      <c r="D59" s="191" t="s">
        <v>9</v>
      </c>
      <c r="E59" s="248" t="s">
        <v>175</v>
      </c>
      <c r="F59" s="191" t="s">
        <v>176</v>
      </c>
      <c r="G59" s="192">
        <v>1936.48</v>
      </c>
    </row>
    <row r="60" spans="1:10" s="94" customFormat="1">
      <c r="A60" s="93"/>
      <c r="B60" s="193"/>
      <c r="C60" s="132"/>
      <c r="D60" s="67"/>
      <c r="E60" s="252" t="s">
        <v>200</v>
      </c>
      <c r="F60" s="78"/>
      <c r="G60" s="79"/>
    </row>
    <row r="61" spans="1:10" s="94" customFormat="1" ht="15">
      <c r="A61" s="93"/>
      <c r="B61" s="193" t="s">
        <v>472</v>
      </c>
      <c r="C61" s="122" t="s">
        <v>473</v>
      </c>
      <c r="D61" s="77" t="s">
        <v>35</v>
      </c>
      <c r="E61" s="248" t="s">
        <v>474</v>
      </c>
      <c r="F61" s="191" t="s">
        <v>180</v>
      </c>
      <c r="G61" s="79">
        <v>37.32</v>
      </c>
      <c r="J61" s="121"/>
    </row>
    <row r="62" spans="1:10" s="94" customFormat="1">
      <c r="A62" s="93"/>
      <c r="B62" s="76"/>
      <c r="C62" s="67"/>
      <c r="D62" s="77"/>
      <c r="E62" s="122" t="s">
        <v>475</v>
      </c>
      <c r="F62" s="78"/>
      <c r="G62" s="79"/>
    </row>
    <row r="63" spans="1:10" s="94" customFormat="1">
      <c r="A63" s="93"/>
      <c r="B63" s="76"/>
      <c r="C63" s="67"/>
      <c r="D63" s="77"/>
      <c r="E63" s="122"/>
      <c r="F63" s="78"/>
      <c r="G63" s="79"/>
    </row>
    <row r="64" spans="1:10" s="94" customFormat="1">
      <c r="A64" s="93"/>
      <c r="B64" s="184" t="s">
        <v>58</v>
      </c>
      <c r="C64" s="185"/>
      <c r="D64" s="185"/>
      <c r="E64" s="185" t="s">
        <v>201</v>
      </c>
      <c r="F64" s="198"/>
      <c r="G64" s="199"/>
    </row>
    <row r="65" spans="1:7" s="94" customFormat="1" ht="25.5">
      <c r="A65" s="93"/>
      <c r="B65" s="200" t="s">
        <v>20</v>
      </c>
      <c r="C65" s="205">
        <v>102302</v>
      </c>
      <c r="D65" s="254" t="s">
        <v>9</v>
      </c>
      <c r="E65" s="68" t="s">
        <v>202</v>
      </c>
      <c r="F65" s="201" t="s">
        <v>16</v>
      </c>
      <c r="G65" s="189">
        <v>77.38</v>
      </c>
    </row>
    <row r="66" spans="1:7" s="94" customFormat="1" ht="20.25" customHeight="1">
      <c r="A66" s="93"/>
      <c r="B66" s="72"/>
      <c r="D66" s="255"/>
      <c r="E66" s="256" t="s">
        <v>210</v>
      </c>
      <c r="F66" s="71"/>
      <c r="G66" s="206"/>
    </row>
    <row r="67" spans="1:7" s="94" customFormat="1" ht="15">
      <c r="A67" s="93"/>
      <c r="B67" s="202" t="s">
        <v>21</v>
      </c>
      <c r="C67" s="205" t="s">
        <v>203</v>
      </c>
      <c r="D67" s="74" t="s">
        <v>35</v>
      </c>
      <c r="E67" s="90" t="s">
        <v>204</v>
      </c>
      <c r="F67" s="203" t="s">
        <v>16</v>
      </c>
      <c r="G67" s="204">
        <v>77.38</v>
      </c>
    </row>
    <row r="68" spans="1:7" s="94" customFormat="1" ht="20.25" customHeight="1">
      <c r="A68" s="93"/>
      <c r="B68" s="72"/>
      <c r="D68" s="255"/>
      <c r="E68" s="256" t="s">
        <v>211</v>
      </c>
      <c r="F68" s="71"/>
      <c r="G68" s="206"/>
    </row>
    <row r="69" spans="1:7" s="94" customFormat="1" ht="15">
      <c r="A69" s="93"/>
      <c r="B69" s="76" t="s">
        <v>22</v>
      </c>
      <c r="C69" s="205">
        <v>95877</v>
      </c>
      <c r="D69" s="77" t="s">
        <v>9</v>
      </c>
      <c r="E69" s="68" t="s">
        <v>175</v>
      </c>
      <c r="F69" s="191" t="s">
        <v>176</v>
      </c>
      <c r="G69" s="79">
        <v>505.82</v>
      </c>
    </row>
    <row r="70" spans="1:7" s="94" customFormat="1" ht="20.25" customHeight="1">
      <c r="A70" s="93"/>
      <c r="B70" s="72"/>
      <c r="D70" s="255"/>
      <c r="E70" s="256" t="s">
        <v>212</v>
      </c>
      <c r="F70" s="71"/>
      <c r="G70" s="206" t="s">
        <v>209</v>
      </c>
    </row>
    <row r="71" spans="1:7" s="94" customFormat="1" ht="15">
      <c r="A71" s="93"/>
      <c r="B71" s="72" t="s">
        <v>23</v>
      </c>
      <c r="C71" s="257" t="s">
        <v>205</v>
      </c>
      <c r="D71" s="74" t="s">
        <v>35</v>
      </c>
      <c r="E71" s="90" t="s">
        <v>206</v>
      </c>
      <c r="F71" s="205" t="s">
        <v>16</v>
      </c>
      <c r="G71" s="206">
        <v>29.87</v>
      </c>
    </row>
    <row r="72" spans="1:7" s="94" customFormat="1" ht="20.25" customHeight="1">
      <c r="A72" s="93"/>
      <c r="B72" s="202"/>
      <c r="C72" s="132"/>
      <c r="D72" s="77"/>
      <c r="E72" s="256" t="s">
        <v>213</v>
      </c>
      <c r="F72" s="71"/>
      <c r="G72" s="206"/>
    </row>
    <row r="73" spans="1:7" s="94" customFormat="1" ht="25.5">
      <c r="A73" s="93"/>
      <c r="B73" s="258" t="s">
        <v>46</v>
      </c>
      <c r="C73" s="259">
        <v>94273</v>
      </c>
      <c r="D73" s="260" t="s">
        <v>9</v>
      </c>
      <c r="E73" s="68" t="s">
        <v>207</v>
      </c>
      <c r="F73" s="75" t="s">
        <v>14</v>
      </c>
      <c r="G73" s="204">
        <v>543</v>
      </c>
    </row>
    <row r="74" spans="1:7" s="94" customFormat="1" ht="20.25" customHeight="1">
      <c r="A74" s="93"/>
      <c r="B74" s="258"/>
      <c r="C74" s="261"/>
      <c r="D74" s="260"/>
      <c r="E74" s="256" t="s">
        <v>214</v>
      </c>
      <c r="F74" s="71"/>
      <c r="G74" s="206"/>
    </row>
    <row r="75" spans="1:7" s="94" customFormat="1" ht="15">
      <c r="A75" s="93"/>
      <c r="B75" s="207" t="s">
        <v>47</v>
      </c>
      <c r="C75" s="262">
        <v>94294</v>
      </c>
      <c r="D75" s="116" t="s">
        <v>9</v>
      </c>
      <c r="E75" s="68" t="s">
        <v>208</v>
      </c>
      <c r="F75" s="208" t="s">
        <v>14</v>
      </c>
      <c r="G75" s="209">
        <v>543</v>
      </c>
    </row>
    <row r="76" spans="1:7" s="94" customFormat="1" ht="20.25" customHeight="1">
      <c r="A76" s="93"/>
      <c r="B76" s="72"/>
      <c r="C76" s="132"/>
      <c r="D76" s="77"/>
      <c r="E76" s="256" t="s">
        <v>215</v>
      </c>
      <c r="F76" s="71"/>
      <c r="G76" s="206"/>
    </row>
    <row r="77" spans="1:7" s="94" customFormat="1" ht="15">
      <c r="A77" s="93"/>
      <c r="B77" s="66" t="s">
        <v>59</v>
      </c>
      <c r="C77" s="214">
        <v>94283</v>
      </c>
      <c r="D77" s="116" t="s">
        <v>9</v>
      </c>
      <c r="E77" s="68" t="s">
        <v>244</v>
      </c>
      <c r="F77" s="67" t="s">
        <v>14</v>
      </c>
      <c r="G77" s="209">
        <v>543</v>
      </c>
    </row>
    <row r="78" spans="1:7" s="94" customFormat="1" ht="20.25" customHeight="1">
      <c r="A78" s="93"/>
      <c r="B78" s="72"/>
      <c r="C78" s="132"/>
      <c r="D78" s="77"/>
      <c r="E78" s="256" t="s">
        <v>215</v>
      </c>
      <c r="F78" s="71"/>
      <c r="G78" s="206"/>
    </row>
    <row r="79" spans="1:7" s="94" customFormat="1">
      <c r="A79" s="93"/>
      <c r="B79" s="76"/>
      <c r="C79" s="67"/>
      <c r="D79" s="77"/>
      <c r="E79" s="122"/>
      <c r="F79" s="78"/>
      <c r="G79" s="79"/>
    </row>
    <row r="80" spans="1:7" s="94" customFormat="1">
      <c r="A80" s="93"/>
      <c r="B80" s="184" t="s">
        <v>289</v>
      </c>
      <c r="C80" s="185"/>
      <c r="D80" s="185"/>
      <c r="E80" s="185" t="s">
        <v>216</v>
      </c>
      <c r="F80" s="198"/>
      <c r="G80" s="199"/>
    </row>
    <row r="81" spans="1:15" s="94" customFormat="1" ht="15">
      <c r="A81" s="93"/>
      <c r="B81" s="200" t="s">
        <v>24</v>
      </c>
      <c r="C81" s="263">
        <v>61706</v>
      </c>
      <c r="D81" s="214" t="s">
        <v>37</v>
      </c>
      <c r="E81" s="68" t="s">
        <v>217</v>
      </c>
      <c r="F81" s="215" t="s">
        <v>57</v>
      </c>
      <c r="G81" s="189">
        <v>78</v>
      </c>
    </row>
    <row r="82" spans="1:15" s="94" customFormat="1">
      <c r="A82" s="93"/>
      <c r="B82" s="72"/>
      <c r="D82" s="255"/>
      <c r="E82" s="256"/>
      <c r="F82" s="71"/>
      <c r="G82" s="206"/>
    </row>
    <row r="83" spans="1:15" s="94" customFormat="1" ht="15">
      <c r="A83" s="93"/>
      <c r="B83" s="202" t="s">
        <v>25</v>
      </c>
      <c r="C83" s="263">
        <v>61707</v>
      </c>
      <c r="D83" s="74" t="s">
        <v>37</v>
      </c>
      <c r="E83" s="68" t="s">
        <v>218</v>
      </c>
      <c r="F83" s="216" t="s">
        <v>57</v>
      </c>
      <c r="G83" s="204">
        <v>93</v>
      </c>
    </row>
    <row r="84" spans="1:15" s="94" customFormat="1">
      <c r="A84" s="93"/>
      <c r="B84" s="72"/>
      <c r="D84" s="255"/>
      <c r="E84" s="256"/>
      <c r="F84" s="78"/>
      <c r="G84" s="79"/>
    </row>
    <row r="85" spans="1:15" s="94" customFormat="1" ht="38.25">
      <c r="A85" s="93"/>
      <c r="B85" s="76" t="s">
        <v>31</v>
      </c>
      <c r="C85" s="264" t="s">
        <v>220</v>
      </c>
      <c r="D85" s="77" t="s">
        <v>9</v>
      </c>
      <c r="E85" s="68" t="s">
        <v>219</v>
      </c>
      <c r="F85" s="217" t="s">
        <v>173</v>
      </c>
      <c r="G85" s="79">
        <v>748.13</v>
      </c>
    </row>
    <row r="86" spans="1:15" s="94" customFormat="1" ht="115.5" customHeight="1">
      <c r="A86" s="93"/>
      <c r="B86" s="72"/>
      <c r="D86" s="255"/>
      <c r="E86" s="256" t="s">
        <v>234</v>
      </c>
      <c r="F86" s="78"/>
      <c r="G86" s="79"/>
    </row>
    <row r="87" spans="1:15" s="94" customFormat="1" ht="25.5">
      <c r="A87" s="93"/>
      <c r="B87" s="72" t="s">
        <v>32</v>
      </c>
      <c r="C87" s="217">
        <v>101624</v>
      </c>
      <c r="D87" s="255" t="s">
        <v>9</v>
      </c>
      <c r="E87" s="68" t="s">
        <v>221</v>
      </c>
      <c r="F87" s="217" t="s">
        <v>173</v>
      </c>
      <c r="G87" s="79">
        <v>48.57</v>
      </c>
    </row>
    <row r="88" spans="1:15" s="94" customFormat="1" ht="29.25">
      <c r="A88" s="93"/>
      <c r="B88" s="72"/>
      <c r="D88" s="255"/>
      <c r="E88" s="256" t="s">
        <v>235</v>
      </c>
      <c r="F88" s="265"/>
      <c r="G88" s="265"/>
      <c r="H88" s="250"/>
      <c r="I88" s="250"/>
      <c r="J88" s="250"/>
      <c r="K88" s="250"/>
      <c r="L88" s="250"/>
      <c r="M88" s="250"/>
      <c r="N88" s="250"/>
      <c r="O88" s="250"/>
    </row>
    <row r="89" spans="1:15" s="94" customFormat="1" ht="38.25">
      <c r="A89" s="93"/>
      <c r="B89" s="76" t="s">
        <v>33</v>
      </c>
      <c r="C89" s="217">
        <v>93370</v>
      </c>
      <c r="D89" s="255" t="s">
        <v>184</v>
      </c>
      <c r="E89" s="68" t="s">
        <v>222</v>
      </c>
      <c r="F89" s="217" t="s">
        <v>173</v>
      </c>
      <c r="G89" s="79">
        <v>679.34</v>
      </c>
    </row>
    <row r="90" spans="1:15" s="94" customFormat="1" ht="15">
      <c r="A90" s="93"/>
      <c r="B90" s="72"/>
      <c r="D90" s="255"/>
      <c r="E90" s="256" t="s">
        <v>236</v>
      </c>
      <c r="F90" s="67"/>
      <c r="G90" s="69"/>
    </row>
    <row r="91" spans="1:15" s="94" customFormat="1" ht="15">
      <c r="A91" s="93"/>
      <c r="B91" s="217" t="s">
        <v>34</v>
      </c>
      <c r="C91" s="217" t="s">
        <v>223</v>
      </c>
      <c r="D91" s="217" t="s">
        <v>35</v>
      </c>
      <c r="E91" s="68" t="s">
        <v>204</v>
      </c>
      <c r="F91" s="218" t="s">
        <v>173</v>
      </c>
      <c r="G91" s="69">
        <v>68.790000000000006</v>
      </c>
    </row>
    <row r="92" spans="1:15" s="94" customFormat="1">
      <c r="A92" s="93"/>
      <c r="B92" s="76"/>
      <c r="C92" s="67"/>
      <c r="D92" s="77"/>
      <c r="E92" s="266">
        <v>68.790000000000006</v>
      </c>
      <c r="F92" s="267"/>
      <c r="G92" s="267"/>
      <c r="H92" s="250"/>
    </row>
    <row r="93" spans="1:15" s="94" customFormat="1" ht="15">
      <c r="A93" s="93"/>
      <c r="B93" s="76" t="s">
        <v>43</v>
      </c>
      <c r="C93" s="217">
        <v>95876</v>
      </c>
      <c r="D93" s="255" t="s">
        <v>9</v>
      </c>
      <c r="E93" s="68" t="s">
        <v>224</v>
      </c>
      <c r="F93" s="67" t="s">
        <v>232</v>
      </c>
      <c r="G93" s="69">
        <v>500</v>
      </c>
    </row>
    <row r="94" spans="1:15" s="94" customFormat="1">
      <c r="A94" s="93"/>
      <c r="B94" s="76"/>
      <c r="C94" s="67"/>
      <c r="D94" s="77"/>
      <c r="E94" s="256" t="s">
        <v>615</v>
      </c>
      <c r="F94" s="78"/>
      <c r="G94" s="79"/>
    </row>
    <row r="95" spans="1:15" s="94" customFormat="1">
      <c r="A95" s="93"/>
      <c r="B95" s="76" t="s">
        <v>44</v>
      </c>
      <c r="C95" s="67"/>
      <c r="D95" s="77"/>
      <c r="E95" s="68" t="s">
        <v>225</v>
      </c>
      <c r="F95" s="78" t="s">
        <v>233</v>
      </c>
      <c r="G95" s="79">
        <v>2</v>
      </c>
    </row>
    <row r="96" spans="1:15" s="94" customFormat="1">
      <c r="A96" s="93"/>
      <c r="B96" s="76"/>
      <c r="C96" s="67"/>
      <c r="D96" s="77"/>
      <c r="E96" s="268" t="s">
        <v>237</v>
      </c>
      <c r="F96" s="78"/>
      <c r="G96" s="79"/>
    </row>
    <row r="97" spans="1:7" s="94" customFormat="1">
      <c r="A97" s="93"/>
      <c r="B97" s="76" t="s">
        <v>45</v>
      </c>
      <c r="C97" s="67"/>
      <c r="D97" s="77"/>
      <c r="E97" s="68" t="s">
        <v>226</v>
      </c>
      <c r="F97" s="78" t="s">
        <v>233</v>
      </c>
      <c r="G97" s="79">
        <v>6</v>
      </c>
    </row>
    <row r="98" spans="1:7" s="94" customFormat="1">
      <c r="A98" s="93"/>
      <c r="B98" s="76"/>
      <c r="C98" s="67"/>
      <c r="D98" s="77"/>
      <c r="E98" s="268" t="s">
        <v>238</v>
      </c>
      <c r="F98" s="78"/>
      <c r="G98" s="79"/>
    </row>
    <row r="99" spans="1:7" s="94" customFormat="1">
      <c r="A99" s="93"/>
      <c r="B99" s="76" t="s">
        <v>84</v>
      </c>
      <c r="C99" s="67"/>
      <c r="D99" s="77"/>
      <c r="E99" s="68" t="s">
        <v>227</v>
      </c>
      <c r="F99" s="78" t="s">
        <v>233</v>
      </c>
      <c r="G99" s="79">
        <v>3</v>
      </c>
    </row>
    <row r="100" spans="1:7" s="94" customFormat="1">
      <c r="A100" s="93"/>
      <c r="B100" s="76"/>
      <c r="C100" s="67"/>
      <c r="D100" s="77"/>
      <c r="E100" s="268" t="s">
        <v>239</v>
      </c>
      <c r="F100" s="78"/>
      <c r="G100" s="79"/>
    </row>
    <row r="101" spans="1:7" s="94" customFormat="1" ht="25.5">
      <c r="A101" s="93"/>
      <c r="B101" s="76" t="s">
        <v>86</v>
      </c>
      <c r="C101" s="67"/>
      <c r="D101" s="77"/>
      <c r="E101" s="68" t="s">
        <v>231</v>
      </c>
      <c r="F101" s="78" t="s">
        <v>91</v>
      </c>
      <c r="G101" s="79">
        <v>793.37</v>
      </c>
    </row>
    <row r="102" spans="1:7" s="94" customFormat="1" ht="60">
      <c r="A102" s="93"/>
      <c r="B102" s="76"/>
      <c r="C102" s="67"/>
      <c r="D102" s="77"/>
      <c r="E102" s="269" t="s">
        <v>616</v>
      </c>
      <c r="F102" s="78"/>
      <c r="G102" s="79"/>
    </row>
    <row r="103" spans="1:7" s="94" customFormat="1">
      <c r="A103" s="93"/>
      <c r="B103" s="76" t="s">
        <v>87</v>
      </c>
      <c r="C103" s="67"/>
      <c r="D103" s="77"/>
      <c r="E103" s="68" t="s">
        <v>230</v>
      </c>
      <c r="F103" s="78" t="s">
        <v>91</v>
      </c>
      <c r="G103" s="79"/>
    </row>
    <row r="104" spans="1:7" s="94" customFormat="1" ht="15">
      <c r="A104" s="93"/>
      <c r="B104" s="76"/>
      <c r="C104" s="67"/>
      <c r="D104" s="77"/>
      <c r="E104" s="270"/>
      <c r="F104" s="78"/>
      <c r="G104" s="79"/>
    </row>
    <row r="105" spans="1:7" s="94" customFormat="1">
      <c r="A105" s="93"/>
      <c r="B105" s="76" t="s">
        <v>88</v>
      </c>
      <c r="C105" s="67"/>
      <c r="D105" s="77"/>
      <c r="E105" s="68" t="s">
        <v>229</v>
      </c>
      <c r="F105" s="78" t="s">
        <v>233</v>
      </c>
      <c r="G105" s="79">
        <v>4</v>
      </c>
    </row>
    <row r="106" spans="1:7" s="94" customFormat="1">
      <c r="A106" s="93"/>
      <c r="B106" s="76"/>
      <c r="C106" s="67"/>
      <c r="D106" s="77"/>
      <c r="E106" s="268" t="s">
        <v>240</v>
      </c>
      <c r="F106" s="78"/>
      <c r="G106" s="79"/>
    </row>
    <row r="107" spans="1:7" s="94" customFormat="1">
      <c r="A107" s="93"/>
      <c r="B107" s="76" t="s">
        <v>90</v>
      </c>
      <c r="C107" s="67"/>
      <c r="D107" s="77"/>
      <c r="E107" s="68" t="s">
        <v>228</v>
      </c>
      <c r="F107" s="78" t="s">
        <v>57</v>
      </c>
      <c r="G107" s="79"/>
    </row>
    <row r="108" spans="1:7" s="94" customFormat="1" ht="16.5" customHeight="1">
      <c r="A108" s="93"/>
      <c r="B108" s="76"/>
      <c r="C108" s="77"/>
      <c r="D108" s="77"/>
      <c r="E108" s="80"/>
      <c r="F108" s="78"/>
      <c r="G108" s="79"/>
    </row>
    <row r="109" spans="1:7" s="94" customFormat="1" ht="16.5" customHeight="1">
      <c r="A109" s="93"/>
      <c r="B109" s="184" t="s">
        <v>288</v>
      </c>
      <c r="C109" s="186"/>
      <c r="D109" s="186"/>
      <c r="E109" s="186" t="s">
        <v>102</v>
      </c>
      <c r="F109" s="198"/>
      <c r="G109" s="199"/>
    </row>
    <row r="110" spans="1:7" s="94" customFormat="1" ht="16.5" customHeight="1">
      <c r="A110" s="93"/>
      <c r="B110" s="125" t="s">
        <v>60</v>
      </c>
      <c r="C110" s="121" t="s">
        <v>96</v>
      </c>
      <c r="D110" s="271" t="s">
        <v>35</v>
      </c>
      <c r="E110" s="68" t="s">
        <v>97</v>
      </c>
      <c r="F110" s="67" t="s">
        <v>48</v>
      </c>
      <c r="G110" s="69">
        <v>1</v>
      </c>
    </row>
    <row r="111" spans="1:7" s="94" customFormat="1" ht="20.25" customHeight="1">
      <c r="A111" s="93"/>
      <c r="B111" s="66"/>
      <c r="C111" s="67"/>
      <c r="D111" s="67"/>
      <c r="E111" s="70" t="s">
        <v>49</v>
      </c>
      <c r="F111" s="67"/>
      <c r="G111" s="69"/>
    </row>
    <row r="112" spans="1:7" s="94" customFormat="1" ht="16.5" customHeight="1">
      <c r="A112" s="93"/>
      <c r="B112" s="66" t="s">
        <v>61</v>
      </c>
      <c r="C112" s="121" t="s">
        <v>392</v>
      </c>
      <c r="D112" s="77" t="s">
        <v>35</v>
      </c>
      <c r="E112" s="68" t="s">
        <v>393</v>
      </c>
      <c r="F112" s="67" t="s">
        <v>14</v>
      </c>
      <c r="G112" s="69">
        <v>110</v>
      </c>
    </row>
    <row r="113" spans="1:7" s="94" customFormat="1" ht="12.75" customHeight="1">
      <c r="A113" s="93"/>
      <c r="B113" s="66"/>
      <c r="C113" s="272"/>
      <c r="D113" s="273"/>
      <c r="E113" s="70" t="s">
        <v>395</v>
      </c>
      <c r="F113" s="67"/>
      <c r="G113" s="69"/>
    </row>
    <row r="114" spans="1:7" s="94" customFormat="1">
      <c r="A114" s="93"/>
      <c r="B114" s="72" t="s">
        <v>62</v>
      </c>
      <c r="C114" s="121" t="s">
        <v>98</v>
      </c>
      <c r="D114" s="255" t="s">
        <v>35</v>
      </c>
      <c r="E114" s="68" t="s">
        <v>99</v>
      </c>
      <c r="F114" s="71" t="s">
        <v>16</v>
      </c>
      <c r="G114" s="206">
        <v>39.1</v>
      </c>
    </row>
    <row r="115" spans="1:7" s="94" customFormat="1" ht="51">
      <c r="A115" s="93"/>
      <c r="B115" s="72"/>
      <c r="C115" s="255"/>
      <c r="D115" s="255"/>
      <c r="E115" s="274" t="s">
        <v>618</v>
      </c>
      <c r="F115" s="71"/>
      <c r="G115" s="206"/>
    </row>
    <row r="116" spans="1:7" s="94" customFormat="1">
      <c r="A116" s="93"/>
      <c r="B116" s="86" t="s">
        <v>63</v>
      </c>
      <c r="C116" s="121" t="s">
        <v>100</v>
      </c>
      <c r="D116" s="74" t="s">
        <v>35</v>
      </c>
      <c r="E116" s="90" t="s">
        <v>101</v>
      </c>
      <c r="F116" s="75" t="s">
        <v>16</v>
      </c>
      <c r="G116" s="204">
        <v>39.1</v>
      </c>
    </row>
    <row r="117" spans="1:7" s="94" customFormat="1" ht="51">
      <c r="A117" s="93"/>
      <c r="B117" s="76"/>
      <c r="C117" s="98"/>
      <c r="D117" s="98"/>
      <c r="E117" s="274" t="s">
        <v>619</v>
      </c>
      <c r="F117" s="99"/>
      <c r="G117" s="275"/>
    </row>
    <row r="118" spans="1:7" s="94" customFormat="1">
      <c r="A118" s="93"/>
      <c r="B118" s="276" t="s">
        <v>275</v>
      </c>
      <c r="C118" s="121">
        <v>100344</v>
      </c>
      <c r="D118" s="74" t="s">
        <v>9</v>
      </c>
      <c r="E118" s="277" t="s">
        <v>89</v>
      </c>
      <c r="F118" s="75" t="s">
        <v>36</v>
      </c>
      <c r="G118" s="220">
        <v>1642</v>
      </c>
    </row>
    <row r="119" spans="1:7" s="94" customFormat="1" ht="193.5" customHeight="1">
      <c r="A119" s="93"/>
      <c r="B119" s="132"/>
      <c r="C119" s="132"/>
      <c r="D119" s="132"/>
      <c r="E119" s="274" t="s">
        <v>620</v>
      </c>
      <c r="F119" s="132"/>
      <c r="G119" s="132"/>
    </row>
    <row r="120" spans="1:7" s="94" customFormat="1">
      <c r="A120" s="93"/>
      <c r="B120" s="276" t="s">
        <v>276</v>
      </c>
      <c r="C120" s="121">
        <v>100342</v>
      </c>
      <c r="D120" s="74" t="s">
        <v>9</v>
      </c>
      <c r="E120" s="277" t="s">
        <v>103</v>
      </c>
      <c r="F120" s="75" t="s">
        <v>36</v>
      </c>
      <c r="G120" s="132">
        <v>729.98</v>
      </c>
    </row>
    <row r="121" spans="1:7" s="94" customFormat="1" ht="222.75" customHeight="1">
      <c r="A121" s="93"/>
      <c r="B121" s="132"/>
      <c r="C121" s="132"/>
      <c r="D121" s="132"/>
      <c r="E121" s="274" t="s">
        <v>621</v>
      </c>
      <c r="F121" s="132"/>
      <c r="G121" s="132"/>
    </row>
    <row r="122" spans="1:7" s="94" customFormat="1">
      <c r="A122" s="93"/>
      <c r="B122" s="276" t="s">
        <v>277</v>
      </c>
      <c r="C122" s="121" t="s">
        <v>104</v>
      </c>
      <c r="D122" s="74" t="s">
        <v>35</v>
      </c>
      <c r="E122" s="277" t="s">
        <v>105</v>
      </c>
      <c r="F122" s="75" t="s">
        <v>36</v>
      </c>
      <c r="G122" s="119">
        <v>1011.22</v>
      </c>
    </row>
    <row r="123" spans="1:7" s="94" customFormat="1" ht="30">
      <c r="A123" s="93"/>
      <c r="B123" s="132"/>
      <c r="C123" s="132"/>
      <c r="D123" s="132"/>
      <c r="E123" s="246" t="s">
        <v>503</v>
      </c>
      <c r="F123" s="132"/>
      <c r="G123" s="119"/>
    </row>
    <row r="124" spans="1:7" s="94" customFormat="1" ht="15">
      <c r="A124" s="93"/>
      <c r="B124" s="76" t="s">
        <v>278</v>
      </c>
      <c r="C124" s="67" t="s">
        <v>50</v>
      </c>
      <c r="D124" s="77" t="s">
        <v>35</v>
      </c>
      <c r="E124" s="123" t="s">
        <v>51</v>
      </c>
      <c r="F124" s="78" t="s">
        <v>16</v>
      </c>
      <c r="G124" s="119">
        <v>13.56</v>
      </c>
    </row>
    <row r="125" spans="1:7" s="94" customFormat="1" ht="25.5">
      <c r="A125" s="93"/>
      <c r="B125" s="132"/>
      <c r="C125" s="132"/>
      <c r="D125" s="132"/>
      <c r="E125" s="274" t="s">
        <v>622</v>
      </c>
      <c r="F125" s="132"/>
      <c r="G125" s="119"/>
    </row>
    <row r="126" spans="1:7" s="94" customFormat="1" ht="15">
      <c r="A126" s="93"/>
      <c r="B126" s="187" t="s">
        <v>279</v>
      </c>
      <c r="C126" s="217">
        <v>95877</v>
      </c>
      <c r="D126" s="191" t="s">
        <v>9</v>
      </c>
      <c r="E126" s="248" t="s">
        <v>175</v>
      </c>
      <c r="F126" s="191" t="s">
        <v>176</v>
      </c>
      <c r="G126" s="192">
        <v>1936.48</v>
      </c>
    </row>
    <row r="127" spans="1:7" s="94" customFormat="1" ht="25.5">
      <c r="A127" s="93"/>
      <c r="B127" s="76"/>
      <c r="C127" s="77"/>
      <c r="D127" s="77"/>
      <c r="E127" s="274" t="s">
        <v>622</v>
      </c>
      <c r="F127" s="118"/>
      <c r="G127" s="95"/>
    </row>
    <row r="128" spans="1:7" s="94" customFormat="1" ht="15">
      <c r="A128" s="93"/>
      <c r="B128" s="76" t="s">
        <v>292</v>
      </c>
      <c r="C128" s="121" t="s">
        <v>66</v>
      </c>
      <c r="D128" s="74" t="s">
        <v>35</v>
      </c>
      <c r="E128" s="278" t="s">
        <v>67</v>
      </c>
      <c r="F128" s="78" t="s">
        <v>57</v>
      </c>
      <c r="G128" s="79">
        <v>80.75</v>
      </c>
    </row>
    <row r="129" spans="1:11" s="94" customFormat="1">
      <c r="A129" s="93"/>
      <c r="B129" s="76"/>
      <c r="C129" s="77"/>
      <c r="D129" s="77"/>
      <c r="E129" s="80" t="s">
        <v>623</v>
      </c>
      <c r="F129" s="78"/>
      <c r="G129" s="79"/>
    </row>
    <row r="130" spans="1:11" s="94" customFormat="1" ht="15">
      <c r="A130" s="93"/>
      <c r="B130" s="76" t="s">
        <v>293</v>
      </c>
      <c r="C130" s="121" t="s">
        <v>106</v>
      </c>
      <c r="D130" s="74" t="s">
        <v>35</v>
      </c>
      <c r="E130" s="278" t="s">
        <v>107</v>
      </c>
      <c r="F130" s="78" t="s">
        <v>91</v>
      </c>
      <c r="G130" s="79">
        <v>93.18</v>
      </c>
    </row>
    <row r="131" spans="1:11" s="94" customFormat="1">
      <c r="A131" s="93"/>
      <c r="B131" s="76"/>
      <c r="C131" s="77"/>
      <c r="D131" s="77"/>
      <c r="E131" s="80" t="s">
        <v>108</v>
      </c>
      <c r="F131" s="78"/>
      <c r="G131" s="79"/>
    </row>
    <row r="132" spans="1:11" s="94" customFormat="1" ht="29.25" customHeight="1">
      <c r="A132" s="93"/>
      <c r="B132" s="76" t="s">
        <v>294</v>
      </c>
      <c r="C132" s="121">
        <v>98555</v>
      </c>
      <c r="D132" s="74" t="s">
        <v>35</v>
      </c>
      <c r="E132" s="68" t="s">
        <v>397</v>
      </c>
      <c r="F132" s="78" t="s">
        <v>91</v>
      </c>
      <c r="G132" s="79">
        <v>338.85</v>
      </c>
    </row>
    <row r="133" spans="1:11" s="94" customFormat="1">
      <c r="A133" s="93"/>
      <c r="B133" s="76"/>
      <c r="C133" s="77"/>
      <c r="D133" s="74"/>
      <c r="E133" s="80" t="s">
        <v>396</v>
      </c>
      <c r="F133" s="78"/>
      <c r="G133" s="79"/>
    </row>
    <row r="134" spans="1:11" s="94" customFormat="1" ht="15">
      <c r="A134" s="93"/>
      <c r="B134" s="76" t="s">
        <v>295</v>
      </c>
      <c r="C134" s="122" t="s">
        <v>93</v>
      </c>
      <c r="D134" s="74" t="s">
        <v>35</v>
      </c>
      <c r="E134" s="123" t="s">
        <v>92</v>
      </c>
      <c r="F134" s="78" t="s">
        <v>91</v>
      </c>
      <c r="G134" s="79">
        <v>106.52</v>
      </c>
      <c r="K134" s="223"/>
    </row>
    <row r="135" spans="1:11" s="94" customFormat="1" ht="30">
      <c r="A135" s="93"/>
      <c r="B135" s="76"/>
      <c r="C135" s="122"/>
      <c r="D135" s="74"/>
      <c r="E135" s="120" t="s">
        <v>624</v>
      </c>
      <c r="F135" s="132"/>
      <c r="G135" s="79"/>
      <c r="K135" s="223"/>
    </row>
    <row r="136" spans="1:11" s="94" customFormat="1" ht="15">
      <c r="A136" s="93"/>
      <c r="B136" s="86" t="s">
        <v>296</v>
      </c>
      <c r="C136" s="121" t="s">
        <v>109</v>
      </c>
      <c r="D136" s="74" t="s">
        <v>35</v>
      </c>
      <c r="E136" s="123" t="s">
        <v>110</v>
      </c>
      <c r="F136" s="78" t="s">
        <v>91</v>
      </c>
      <c r="G136" s="79">
        <v>109.26</v>
      </c>
      <c r="K136" s="223"/>
    </row>
    <row r="137" spans="1:11" s="94" customFormat="1" ht="30">
      <c r="A137" s="93"/>
      <c r="B137" s="76"/>
      <c r="C137" s="122"/>
      <c r="D137" s="74"/>
      <c r="E137" s="139" t="s">
        <v>635</v>
      </c>
      <c r="F137" s="132"/>
      <c r="G137" s="79"/>
      <c r="K137" s="223"/>
    </row>
    <row r="138" spans="1:11" s="94" customFormat="1" ht="15">
      <c r="A138" s="93"/>
      <c r="B138" s="76" t="s">
        <v>297</v>
      </c>
      <c r="C138" s="121" t="s">
        <v>111</v>
      </c>
      <c r="D138" s="74" t="s">
        <v>35</v>
      </c>
      <c r="E138" s="131" t="s">
        <v>112</v>
      </c>
      <c r="F138" s="78" t="s">
        <v>91</v>
      </c>
      <c r="G138" s="79">
        <v>126.07</v>
      </c>
      <c r="K138" s="223"/>
    </row>
    <row r="139" spans="1:11" s="94" customFormat="1">
      <c r="A139" s="93"/>
      <c r="B139" s="76"/>
      <c r="C139" s="122"/>
      <c r="D139" s="77"/>
      <c r="E139" s="80" t="s">
        <v>394</v>
      </c>
      <c r="F139" s="132"/>
      <c r="G139" s="79"/>
      <c r="K139" s="223"/>
    </row>
    <row r="140" spans="1:11" s="94" customFormat="1" ht="15">
      <c r="A140" s="93"/>
      <c r="B140" s="76" t="s">
        <v>298</v>
      </c>
      <c r="C140" s="122" t="s">
        <v>113</v>
      </c>
      <c r="D140" s="77" t="s">
        <v>35</v>
      </c>
      <c r="E140" s="123" t="s">
        <v>114</v>
      </c>
      <c r="F140" s="78" t="s">
        <v>85</v>
      </c>
      <c r="G140" s="79">
        <v>7.82</v>
      </c>
      <c r="K140" s="223"/>
    </row>
    <row r="141" spans="1:11" s="94" customFormat="1" ht="25.5">
      <c r="A141" s="93"/>
      <c r="B141" s="76"/>
      <c r="C141" s="122"/>
      <c r="D141" s="77"/>
      <c r="E141" s="80" t="s">
        <v>398</v>
      </c>
      <c r="F141" s="132"/>
      <c r="G141" s="79"/>
      <c r="K141" s="223"/>
    </row>
    <row r="142" spans="1:11" s="94" customFormat="1" ht="15">
      <c r="A142" s="93"/>
      <c r="B142" s="76" t="s">
        <v>299</v>
      </c>
      <c r="C142" s="121" t="s">
        <v>115</v>
      </c>
      <c r="D142" s="77" t="s">
        <v>35</v>
      </c>
      <c r="E142" s="123" t="s">
        <v>116</v>
      </c>
      <c r="F142" s="78" t="s">
        <v>91</v>
      </c>
      <c r="G142" s="79">
        <v>1173.55</v>
      </c>
      <c r="K142" s="223"/>
    </row>
    <row r="143" spans="1:11" s="94" customFormat="1">
      <c r="A143" s="93"/>
      <c r="B143" s="76"/>
      <c r="C143" s="122"/>
      <c r="D143" s="77"/>
      <c r="E143" s="80" t="s">
        <v>138</v>
      </c>
      <c r="F143" s="132"/>
      <c r="G143" s="79"/>
      <c r="K143" s="223"/>
    </row>
    <row r="144" spans="1:11" s="94" customFormat="1" ht="15">
      <c r="A144" s="93"/>
      <c r="B144" s="76" t="s">
        <v>300</v>
      </c>
      <c r="C144" s="121" t="s">
        <v>117</v>
      </c>
      <c r="D144" s="77" t="s">
        <v>35</v>
      </c>
      <c r="E144" s="123" t="s">
        <v>118</v>
      </c>
      <c r="F144" s="78" t="s">
        <v>91</v>
      </c>
      <c r="G144" s="79">
        <v>1386.81</v>
      </c>
      <c r="K144" s="223"/>
    </row>
    <row r="145" spans="1:11" s="94" customFormat="1">
      <c r="A145" s="93"/>
      <c r="B145" s="76"/>
      <c r="C145" s="122"/>
      <c r="D145" s="77"/>
      <c r="E145" s="80" t="s">
        <v>139</v>
      </c>
      <c r="F145" s="132"/>
      <c r="G145" s="79"/>
      <c r="K145" s="223"/>
    </row>
    <row r="146" spans="1:11" s="94" customFormat="1" ht="15">
      <c r="A146" s="93"/>
      <c r="B146" s="76" t="s">
        <v>301</v>
      </c>
      <c r="C146" s="122" t="s">
        <v>119</v>
      </c>
      <c r="D146" s="77" t="s">
        <v>35</v>
      </c>
      <c r="E146" s="123" t="s">
        <v>120</v>
      </c>
      <c r="F146" s="78" t="s">
        <v>91</v>
      </c>
      <c r="G146" s="79">
        <v>1386.81</v>
      </c>
      <c r="K146" s="223"/>
    </row>
    <row r="147" spans="1:11" s="94" customFormat="1">
      <c r="A147" s="93"/>
      <c r="B147" s="76"/>
      <c r="C147" s="122"/>
      <c r="D147" s="77"/>
      <c r="E147" s="80" t="s">
        <v>141</v>
      </c>
      <c r="F147" s="78"/>
      <c r="G147" s="79"/>
      <c r="K147" s="223"/>
    </row>
    <row r="148" spans="1:11" s="94" customFormat="1" ht="15">
      <c r="A148" s="93"/>
      <c r="B148" s="76" t="s">
        <v>302</v>
      </c>
      <c r="C148" s="121" t="s">
        <v>121</v>
      </c>
      <c r="D148" s="77" t="s">
        <v>35</v>
      </c>
      <c r="E148" s="123" t="s">
        <v>122</v>
      </c>
      <c r="F148" s="78" t="s">
        <v>91</v>
      </c>
      <c r="G148" s="79">
        <v>1386.81</v>
      </c>
      <c r="K148" s="223"/>
    </row>
    <row r="149" spans="1:11" s="94" customFormat="1">
      <c r="A149" s="93"/>
      <c r="B149" s="76"/>
      <c r="C149" s="122"/>
      <c r="D149" s="77"/>
      <c r="E149" s="80" t="s">
        <v>140</v>
      </c>
      <c r="F149" s="78"/>
      <c r="G149" s="79"/>
      <c r="K149" s="223"/>
    </row>
    <row r="150" spans="1:11" s="94" customFormat="1" ht="15">
      <c r="A150" s="93"/>
      <c r="B150" s="76" t="s">
        <v>303</v>
      </c>
      <c r="C150" s="121" t="s">
        <v>123</v>
      </c>
      <c r="D150" s="77" t="s">
        <v>35</v>
      </c>
      <c r="E150" s="123" t="s">
        <v>124</v>
      </c>
      <c r="F150" s="78" t="s">
        <v>91</v>
      </c>
      <c r="G150" s="79">
        <v>17.2</v>
      </c>
      <c r="K150" s="223"/>
    </row>
    <row r="151" spans="1:11" s="94" customFormat="1" ht="25.5">
      <c r="A151" s="93"/>
      <c r="B151" s="76"/>
      <c r="C151" s="122"/>
      <c r="D151" s="77"/>
      <c r="E151" s="80" t="s">
        <v>636</v>
      </c>
      <c r="F151" s="78"/>
      <c r="G151" s="79"/>
      <c r="K151" s="223"/>
    </row>
    <row r="152" spans="1:11" s="94" customFormat="1" ht="15">
      <c r="A152" s="93"/>
      <c r="B152" s="76" t="s">
        <v>304</v>
      </c>
      <c r="C152" s="121" t="s">
        <v>125</v>
      </c>
      <c r="D152" s="77" t="s">
        <v>52</v>
      </c>
      <c r="E152" s="123" t="s">
        <v>126</v>
      </c>
      <c r="F152" s="78" t="s">
        <v>91</v>
      </c>
      <c r="G152" s="79">
        <v>1.36</v>
      </c>
      <c r="K152" s="223"/>
    </row>
    <row r="153" spans="1:11" s="94" customFormat="1" ht="15" customHeight="1">
      <c r="A153" s="93"/>
      <c r="B153" s="76"/>
      <c r="C153" s="122"/>
      <c r="D153" s="77"/>
      <c r="E153" s="80" t="s">
        <v>127</v>
      </c>
      <c r="F153" s="78"/>
      <c r="G153" s="79"/>
      <c r="K153" s="223"/>
    </row>
    <row r="154" spans="1:11" s="94" customFormat="1" ht="15">
      <c r="A154" s="93"/>
      <c r="B154" s="125" t="s">
        <v>305</v>
      </c>
      <c r="C154" s="121">
        <v>90793</v>
      </c>
      <c r="D154" s="77" t="s">
        <v>9</v>
      </c>
      <c r="E154" s="123" t="s">
        <v>421</v>
      </c>
      <c r="F154" s="78" t="s">
        <v>128</v>
      </c>
      <c r="G154" s="79">
        <v>8</v>
      </c>
      <c r="K154" s="223"/>
    </row>
    <row r="155" spans="1:11" s="94" customFormat="1">
      <c r="A155" s="93"/>
      <c r="B155" s="76"/>
      <c r="C155" s="122"/>
      <c r="D155" s="77"/>
      <c r="E155" s="80" t="s">
        <v>637</v>
      </c>
      <c r="F155" s="78"/>
      <c r="G155" s="79"/>
      <c r="K155" s="223"/>
    </row>
    <row r="156" spans="1:11" s="94" customFormat="1" ht="15">
      <c r="A156" s="93"/>
      <c r="B156" s="76" t="s">
        <v>306</v>
      </c>
      <c r="C156" s="121" t="s">
        <v>129</v>
      </c>
      <c r="D156" s="77" t="s">
        <v>35</v>
      </c>
      <c r="E156" s="123" t="s">
        <v>130</v>
      </c>
      <c r="F156" s="78" t="s">
        <v>91</v>
      </c>
      <c r="G156" s="79">
        <v>37.17</v>
      </c>
      <c r="K156" s="223"/>
    </row>
    <row r="157" spans="1:11" s="94" customFormat="1" ht="16.5" customHeight="1">
      <c r="A157" s="93"/>
      <c r="B157" s="76"/>
      <c r="C157" s="122"/>
      <c r="D157" s="77"/>
      <c r="E157" s="80" t="s">
        <v>642</v>
      </c>
      <c r="F157" s="78"/>
      <c r="G157" s="79"/>
      <c r="K157" s="223"/>
    </row>
    <row r="158" spans="1:11" s="94" customFormat="1" ht="15">
      <c r="A158" s="93"/>
      <c r="B158" s="76" t="s">
        <v>307</v>
      </c>
      <c r="C158" s="121" t="s">
        <v>132</v>
      </c>
      <c r="D158" s="77" t="s">
        <v>35</v>
      </c>
      <c r="E158" s="123" t="s">
        <v>131</v>
      </c>
      <c r="F158" s="78" t="s">
        <v>91</v>
      </c>
      <c r="G158" s="79">
        <v>8.64</v>
      </c>
      <c r="K158" s="223"/>
    </row>
    <row r="159" spans="1:11" s="94" customFormat="1">
      <c r="A159" s="93"/>
      <c r="B159" s="76"/>
      <c r="C159" s="122"/>
      <c r="D159" s="77"/>
      <c r="E159" s="80" t="s">
        <v>137</v>
      </c>
      <c r="F159" s="78"/>
      <c r="G159" s="79"/>
      <c r="K159" s="223"/>
    </row>
    <row r="160" spans="1:11" s="94" customFormat="1" ht="45">
      <c r="A160" s="93"/>
      <c r="B160" s="76" t="s">
        <v>308</v>
      </c>
      <c r="C160" s="122">
        <v>87257</v>
      </c>
      <c r="D160" s="77" t="s">
        <v>9</v>
      </c>
      <c r="E160" s="120" t="s">
        <v>133</v>
      </c>
      <c r="F160" s="78" t="s">
        <v>91</v>
      </c>
      <c r="G160" s="79">
        <v>101.11</v>
      </c>
      <c r="K160" s="223"/>
    </row>
    <row r="161" spans="1:11" s="94" customFormat="1" ht="15">
      <c r="A161" s="93"/>
      <c r="B161" s="76"/>
      <c r="C161" s="122"/>
      <c r="D161" s="77"/>
      <c r="E161" s="80" t="s">
        <v>134</v>
      </c>
      <c r="F161" s="78"/>
      <c r="G161" s="79"/>
      <c r="K161" s="223"/>
    </row>
    <row r="162" spans="1:11" s="94" customFormat="1" ht="15">
      <c r="A162" s="93"/>
      <c r="B162" s="76" t="s">
        <v>309</v>
      </c>
      <c r="C162" s="122" t="s">
        <v>135</v>
      </c>
      <c r="D162" s="77" t="s">
        <v>35</v>
      </c>
      <c r="E162" s="120" t="s">
        <v>136</v>
      </c>
      <c r="F162" s="78" t="s">
        <v>85</v>
      </c>
      <c r="G162" s="79">
        <v>5.05</v>
      </c>
      <c r="K162" s="223"/>
    </row>
    <row r="163" spans="1:11" s="94" customFormat="1" ht="15">
      <c r="A163" s="93"/>
      <c r="B163" s="76"/>
      <c r="C163" s="122"/>
      <c r="D163" s="77"/>
      <c r="E163" s="80" t="s">
        <v>143</v>
      </c>
      <c r="F163" s="78"/>
      <c r="G163" s="79"/>
      <c r="K163" s="223"/>
    </row>
    <row r="164" spans="1:11" s="94" customFormat="1" ht="30">
      <c r="A164" s="93"/>
      <c r="B164" s="76" t="s">
        <v>310</v>
      </c>
      <c r="C164" s="121">
        <v>87266</v>
      </c>
      <c r="D164" s="117" t="s">
        <v>9</v>
      </c>
      <c r="E164" s="279" t="s">
        <v>144</v>
      </c>
      <c r="F164" s="78" t="s">
        <v>91</v>
      </c>
      <c r="G164" s="79">
        <v>584.41</v>
      </c>
      <c r="K164" s="223"/>
    </row>
    <row r="165" spans="1:11" s="94" customFormat="1">
      <c r="A165" s="93"/>
      <c r="B165" s="76"/>
      <c r="C165" s="132"/>
      <c r="D165" s="77"/>
      <c r="E165" s="80" t="s">
        <v>643</v>
      </c>
      <c r="F165" s="78"/>
      <c r="G165" s="79"/>
      <c r="K165" s="223"/>
    </row>
    <row r="166" spans="1:11" s="94" customFormat="1" ht="15">
      <c r="A166" s="93"/>
      <c r="B166" s="76" t="s">
        <v>311</v>
      </c>
      <c r="C166" s="121" t="s">
        <v>165</v>
      </c>
      <c r="D166" s="77" t="s">
        <v>52</v>
      </c>
      <c r="E166" s="279" t="s">
        <v>166</v>
      </c>
      <c r="F166" s="78" t="s">
        <v>145</v>
      </c>
      <c r="G166" s="79">
        <v>2</v>
      </c>
      <c r="K166" s="223"/>
    </row>
    <row r="167" spans="1:11" s="94" customFormat="1">
      <c r="A167" s="93"/>
      <c r="B167" s="76"/>
      <c r="C167" s="122"/>
      <c r="D167" s="77"/>
      <c r="E167" s="80" t="s">
        <v>151</v>
      </c>
      <c r="F167" s="78"/>
      <c r="G167" s="79"/>
      <c r="K167" s="223"/>
    </row>
    <row r="168" spans="1:11" s="94" customFormat="1" ht="15">
      <c r="A168" s="93"/>
      <c r="B168" s="76" t="s">
        <v>312</v>
      </c>
      <c r="C168" s="280" t="s">
        <v>154</v>
      </c>
      <c r="D168" s="77" t="s">
        <v>35</v>
      </c>
      <c r="E168" s="120" t="s">
        <v>153</v>
      </c>
      <c r="F168" s="78" t="s">
        <v>145</v>
      </c>
      <c r="G168" s="79">
        <v>8</v>
      </c>
      <c r="K168" s="223"/>
    </row>
    <row r="169" spans="1:11" s="94" customFormat="1">
      <c r="A169" s="93"/>
      <c r="B169" s="76"/>
      <c r="C169" s="122"/>
      <c r="D169" s="77"/>
      <c r="E169" s="80" t="s">
        <v>152</v>
      </c>
      <c r="F169" s="78"/>
      <c r="G169" s="79"/>
      <c r="K169" s="223"/>
    </row>
    <row r="170" spans="1:11" s="94" customFormat="1" ht="15">
      <c r="A170" s="93"/>
      <c r="B170" s="76" t="s">
        <v>313</v>
      </c>
      <c r="C170" s="122" t="s">
        <v>146</v>
      </c>
      <c r="D170" s="77" t="s">
        <v>35</v>
      </c>
      <c r="E170" s="120" t="s">
        <v>147</v>
      </c>
      <c r="F170" s="78" t="s">
        <v>145</v>
      </c>
      <c r="G170" s="79">
        <v>6</v>
      </c>
      <c r="K170" s="223"/>
    </row>
    <row r="171" spans="1:11" s="94" customFormat="1">
      <c r="A171" s="93"/>
      <c r="B171" s="76"/>
      <c r="C171" s="122"/>
      <c r="D171" s="77"/>
      <c r="E171" s="80" t="s">
        <v>152</v>
      </c>
      <c r="F171" s="78"/>
      <c r="G171" s="79"/>
      <c r="K171" s="223"/>
    </row>
    <row r="172" spans="1:11" s="94" customFormat="1" ht="15">
      <c r="A172" s="93"/>
      <c r="B172" s="86" t="s">
        <v>314</v>
      </c>
      <c r="C172" s="280" t="s">
        <v>156</v>
      </c>
      <c r="D172" s="117" t="s">
        <v>35</v>
      </c>
      <c r="E172" s="279" t="s">
        <v>155</v>
      </c>
      <c r="F172" s="118" t="s">
        <v>128</v>
      </c>
      <c r="G172" s="124">
        <v>10</v>
      </c>
      <c r="K172" s="223"/>
    </row>
    <row r="173" spans="1:11" s="94" customFormat="1">
      <c r="A173" s="93"/>
      <c r="B173" s="76"/>
      <c r="C173" s="281"/>
      <c r="D173" s="77"/>
      <c r="E173" s="80" t="s">
        <v>157</v>
      </c>
      <c r="F173" s="78"/>
      <c r="G173" s="79"/>
      <c r="K173" s="223"/>
    </row>
    <row r="174" spans="1:11" s="94" customFormat="1" ht="15">
      <c r="A174" s="93"/>
      <c r="B174" s="76" t="s">
        <v>315</v>
      </c>
      <c r="C174" s="280" t="s">
        <v>158</v>
      </c>
      <c r="D174" s="117" t="s">
        <v>35</v>
      </c>
      <c r="E174" s="279" t="s">
        <v>159</v>
      </c>
      <c r="F174" s="78" t="s">
        <v>91</v>
      </c>
      <c r="G174" s="79">
        <v>2.62</v>
      </c>
      <c r="K174" s="223"/>
    </row>
    <row r="175" spans="1:11" s="94" customFormat="1">
      <c r="A175" s="93"/>
      <c r="B175" s="76"/>
      <c r="C175" s="281"/>
      <c r="D175" s="77"/>
      <c r="E175" s="80" t="s">
        <v>160</v>
      </c>
      <c r="F175" s="78"/>
      <c r="G175" s="79"/>
      <c r="K175" s="223"/>
    </row>
    <row r="176" spans="1:11" s="94" customFormat="1" ht="15">
      <c r="A176" s="93"/>
      <c r="B176" s="76" t="s">
        <v>316</v>
      </c>
      <c r="C176" s="121" t="s">
        <v>167</v>
      </c>
      <c r="D176" s="77" t="s">
        <v>35</v>
      </c>
      <c r="E176" s="279" t="s">
        <v>168</v>
      </c>
      <c r="F176" s="78" t="s">
        <v>128</v>
      </c>
      <c r="G176" s="79">
        <v>4</v>
      </c>
      <c r="K176" s="223"/>
    </row>
    <row r="177" spans="1:11" s="94" customFormat="1">
      <c r="A177" s="93"/>
      <c r="B177" s="76"/>
      <c r="C177" s="281"/>
      <c r="D177" s="77"/>
      <c r="E177" s="80" t="s">
        <v>169</v>
      </c>
      <c r="F177" s="78"/>
      <c r="G177" s="79"/>
      <c r="K177" s="223"/>
    </row>
    <row r="178" spans="1:11" s="94" customFormat="1" ht="30">
      <c r="A178" s="93"/>
      <c r="B178" s="76" t="s">
        <v>317</v>
      </c>
      <c r="C178" s="280" t="s">
        <v>162</v>
      </c>
      <c r="D178" s="77" t="s">
        <v>35</v>
      </c>
      <c r="E178" s="279" t="s">
        <v>161</v>
      </c>
      <c r="F178" s="78" t="s">
        <v>128</v>
      </c>
      <c r="G178" s="79">
        <v>0</v>
      </c>
      <c r="K178" s="223"/>
    </row>
    <row r="179" spans="1:11" s="94" customFormat="1">
      <c r="A179" s="93"/>
      <c r="B179" s="76"/>
      <c r="C179" s="281"/>
      <c r="D179" s="77"/>
      <c r="E179" s="80" t="s">
        <v>644</v>
      </c>
      <c r="F179" s="78"/>
      <c r="G179" s="79"/>
      <c r="K179" s="223"/>
    </row>
    <row r="180" spans="1:11" s="94" customFormat="1" ht="15">
      <c r="A180" s="93"/>
      <c r="B180" s="76" t="s">
        <v>318</v>
      </c>
      <c r="C180" s="280" t="s">
        <v>164</v>
      </c>
      <c r="D180" s="77" t="s">
        <v>35</v>
      </c>
      <c r="E180" s="279" t="s">
        <v>163</v>
      </c>
      <c r="F180" s="78" t="s">
        <v>128</v>
      </c>
      <c r="G180" s="79">
        <v>8</v>
      </c>
      <c r="K180" s="223"/>
    </row>
    <row r="181" spans="1:11" s="94" customFormat="1">
      <c r="A181" s="93"/>
      <c r="B181" s="76"/>
      <c r="C181" s="281"/>
      <c r="D181" s="77"/>
      <c r="E181" s="80" t="s">
        <v>638</v>
      </c>
      <c r="F181" s="78"/>
      <c r="G181" s="79"/>
      <c r="K181" s="223"/>
    </row>
    <row r="182" spans="1:11" s="94" customFormat="1" ht="15">
      <c r="A182" s="93" t="s">
        <v>170</v>
      </c>
      <c r="B182" s="76" t="s">
        <v>319</v>
      </c>
      <c r="C182" s="122" t="s">
        <v>149</v>
      </c>
      <c r="D182" s="77" t="s">
        <v>35</v>
      </c>
      <c r="E182" s="120" t="s">
        <v>148</v>
      </c>
      <c r="F182" s="78" t="s">
        <v>128</v>
      </c>
      <c r="G182" s="79">
        <v>4</v>
      </c>
      <c r="K182" s="223"/>
    </row>
    <row r="183" spans="1:11" s="94" customFormat="1">
      <c r="A183" s="93"/>
      <c r="B183" s="76"/>
      <c r="C183" s="122"/>
      <c r="D183" s="77"/>
      <c r="E183" s="80" t="s">
        <v>150</v>
      </c>
      <c r="F183" s="78"/>
      <c r="G183" s="79"/>
      <c r="K183" s="223"/>
    </row>
    <row r="184" spans="1:11" s="94" customFormat="1" ht="15">
      <c r="A184" s="93"/>
      <c r="B184" s="76" t="s">
        <v>320</v>
      </c>
      <c r="C184" s="121">
        <v>93190</v>
      </c>
      <c r="D184" s="77" t="s">
        <v>9</v>
      </c>
      <c r="E184" s="120" t="s">
        <v>399</v>
      </c>
      <c r="F184" s="78" t="s">
        <v>57</v>
      </c>
      <c r="G184" s="79">
        <v>52.88</v>
      </c>
      <c r="K184" s="223"/>
    </row>
    <row r="185" spans="1:11" s="94" customFormat="1">
      <c r="A185" s="93"/>
      <c r="B185" s="76"/>
      <c r="C185" s="77"/>
      <c r="D185" s="77"/>
      <c r="E185" s="70" t="s">
        <v>645</v>
      </c>
      <c r="F185" s="78"/>
      <c r="G185" s="79"/>
      <c r="K185" s="223"/>
    </row>
    <row r="186" spans="1:11" s="94" customFormat="1" ht="15">
      <c r="A186" s="93"/>
      <c r="B186" s="76" t="s">
        <v>321</v>
      </c>
      <c r="C186" s="121">
        <v>93205</v>
      </c>
      <c r="D186" s="77" t="s">
        <v>9</v>
      </c>
      <c r="E186" s="120" t="s">
        <v>400</v>
      </c>
      <c r="F186" s="78" t="s">
        <v>57</v>
      </c>
      <c r="G186" s="79">
        <v>81.3</v>
      </c>
      <c r="K186" s="223"/>
    </row>
    <row r="187" spans="1:11" s="94" customFormat="1">
      <c r="A187" s="93"/>
      <c r="B187" s="76"/>
      <c r="C187" s="132"/>
      <c r="D187" s="132"/>
      <c r="E187" s="132" t="s">
        <v>401</v>
      </c>
      <c r="F187" s="132"/>
      <c r="G187" s="132"/>
      <c r="K187" s="223"/>
    </row>
    <row r="188" spans="1:11" s="94" customFormat="1">
      <c r="A188" s="93"/>
      <c r="B188" s="66" t="s">
        <v>402</v>
      </c>
      <c r="C188" s="122">
        <v>11757</v>
      </c>
      <c r="D188" s="77" t="s">
        <v>9</v>
      </c>
      <c r="E188" s="68" t="s">
        <v>423</v>
      </c>
      <c r="F188" s="78" t="s">
        <v>128</v>
      </c>
      <c r="G188" s="79">
        <v>10</v>
      </c>
      <c r="H188" s="133"/>
      <c r="I188" s="134"/>
    </row>
    <row r="189" spans="1:11" s="94" customFormat="1">
      <c r="A189" s="93"/>
      <c r="B189" s="76"/>
      <c r="C189" s="122"/>
      <c r="D189" s="77"/>
      <c r="E189" s="132" t="s">
        <v>157</v>
      </c>
      <c r="F189" s="78"/>
      <c r="G189" s="79"/>
      <c r="K189" s="223"/>
    </row>
    <row r="190" spans="1:11" s="94" customFormat="1">
      <c r="A190" s="93"/>
      <c r="B190" s="125" t="s">
        <v>403</v>
      </c>
      <c r="C190" s="121">
        <v>95544</v>
      </c>
      <c r="D190" s="77" t="s">
        <v>9</v>
      </c>
      <c r="E190" s="68" t="s">
        <v>424</v>
      </c>
      <c r="F190" s="78" t="s">
        <v>128</v>
      </c>
      <c r="G190" s="79">
        <v>8</v>
      </c>
      <c r="H190" s="136"/>
      <c r="I190" s="134"/>
    </row>
    <row r="191" spans="1:11" s="94" customFormat="1">
      <c r="A191" s="93"/>
      <c r="B191" s="76"/>
      <c r="C191" s="122"/>
      <c r="D191" s="77"/>
      <c r="E191" s="132" t="s">
        <v>580</v>
      </c>
      <c r="F191" s="78"/>
      <c r="G191" s="79"/>
      <c r="K191" s="223"/>
    </row>
    <row r="192" spans="1:11" s="94" customFormat="1">
      <c r="A192" s="93"/>
      <c r="B192" s="76" t="s">
        <v>404</v>
      </c>
      <c r="C192" s="135">
        <v>36796</v>
      </c>
      <c r="D192" s="77" t="s">
        <v>9</v>
      </c>
      <c r="E192" s="68" t="s">
        <v>425</v>
      </c>
      <c r="F192" s="78" t="s">
        <v>233</v>
      </c>
      <c r="G192" s="79">
        <v>10</v>
      </c>
      <c r="K192" s="223"/>
    </row>
    <row r="193" spans="1:11" s="94" customFormat="1">
      <c r="A193" s="93"/>
      <c r="B193" s="76"/>
      <c r="C193" s="122"/>
      <c r="D193" s="77"/>
      <c r="E193" s="132" t="s">
        <v>157</v>
      </c>
      <c r="F193" s="78"/>
      <c r="G193" s="79"/>
      <c r="K193" s="223"/>
    </row>
    <row r="194" spans="1:11" s="94" customFormat="1" ht="25.5">
      <c r="A194" s="93"/>
      <c r="B194" s="76" t="s">
        <v>405</v>
      </c>
      <c r="C194" s="135" t="s">
        <v>426</v>
      </c>
      <c r="D194" s="77" t="s">
        <v>35</v>
      </c>
      <c r="E194" s="68" t="s">
        <v>427</v>
      </c>
      <c r="F194" s="78" t="s">
        <v>233</v>
      </c>
      <c r="G194" s="79">
        <v>0</v>
      </c>
      <c r="K194" s="223"/>
    </row>
    <row r="195" spans="1:11" s="94" customFormat="1">
      <c r="A195" s="93"/>
      <c r="B195" s="76"/>
      <c r="C195" s="122"/>
      <c r="D195" s="77"/>
      <c r="E195" s="132" t="s">
        <v>646</v>
      </c>
      <c r="F195" s="78"/>
      <c r="G195" s="79"/>
      <c r="K195" s="223"/>
    </row>
    <row r="196" spans="1:11" s="94" customFormat="1">
      <c r="A196" s="93"/>
      <c r="B196" s="76" t="s">
        <v>406</v>
      </c>
      <c r="C196" s="135" t="s">
        <v>429</v>
      </c>
      <c r="D196" s="77" t="s">
        <v>35</v>
      </c>
      <c r="E196" s="68" t="s">
        <v>428</v>
      </c>
      <c r="F196" s="78" t="s">
        <v>233</v>
      </c>
      <c r="G196" s="79">
        <v>8</v>
      </c>
      <c r="K196" s="223"/>
    </row>
    <row r="197" spans="1:11" s="94" customFormat="1">
      <c r="A197" s="93"/>
      <c r="B197" s="76"/>
      <c r="C197" s="122"/>
      <c r="D197" s="77"/>
      <c r="E197" s="132" t="s">
        <v>580</v>
      </c>
      <c r="F197" s="78"/>
      <c r="G197" s="79"/>
      <c r="K197" s="223"/>
    </row>
    <row r="198" spans="1:11" s="94" customFormat="1">
      <c r="A198" s="93"/>
      <c r="B198" s="76" t="s">
        <v>407</v>
      </c>
      <c r="C198" s="135" t="s">
        <v>430</v>
      </c>
      <c r="D198" s="77" t="s">
        <v>35</v>
      </c>
      <c r="E198" s="68" t="s">
        <v>431</v>
      </c>
      <c r="F198" s="78" t="s">
        <v>233</v>
      </c>
      <c r="G198" s="79">
        <v>1</v>
      </c>
      <c r="K198" s="223"/>
    </row>
    <row r="199" spans="1:11" s="94" customFormat="1">
      <c r="A199" s="93"/>
      <c r="B199" s="76"/>
      <c r="C199" s="122"/>
      <c r="D199" s="77"/>
      <c r="E199" s="132" t="s">
        <v>477</v>
      </c>
      <c r="F199" s="78"/>
      <c r="G199" s="79"/>
      <c r="K199" s="223"/>
    </row>
    <row r="200" spans="1:11" s="94" customFormat="1">
      <c r="A200" s="93"/>
      <c r="B200" s="76" t="s">
        <v>408</v>
      </c>
      <c r="C200" s="122" t="s">
        <v>432</v>
      </c>
      <c r="D200" s="77" t="s">
        <v>35</v>
      </c>
      <c r="E200" s="68" t="s">
        <v>433</v>
      </c>
      <c r="F200" s="78" t="s">
        <v>57</v>
      </c>
      <c r="G200" s="79">
        <v>80</v>
      </c>
      <c r="K200" s="223"/>
    </row>
    <row r="201" spans="1:11" s="94" customFormat="1">
      <c r="A201" s="93"/>
      <c r="B201" s="76"/>
      <c r="C201" s="122"/>
      <c r="D201" s="77"/>
      <c r="E201" s="132" t="s">
        <v>581</v>
      </c>
      <c r="F201" s="78"/>
      <c r="G201" s="79"/>
      <c r="K201" s="223"/>
    </row>
    <row r="202" spans="1:11" s="94" customFormat="1">
      <c r="A202" s="93"/>
      <c r="B202" s="76" t="s">
        <v>409</v>
      </c>
      <c r="C202" s="121" t="s">
        <v>434</v>
      </c>
      <c r="D202" s="77" t="s">
        <v>35</v>
      </c>
      <c r="E202" s="68" t="s">
        <v>435</v>
      </c>
      <c r="F202" s="78" t="s">
        <v>57</v>
      </c>
      <c r="G202" s="79">
        <v>140</v>
      </c>
      <c r="K202" s="223"/>
    </row>
    <row r="203" spans="1:11" s="94" customFormat="1">
      <c r="A203" s="93"/>
      <c r="B203" s="76"/>
      <c r="C203" s="122"/>
      <c r="D203" s="77"/>
      <c r="E203" s="132" t="s">
        <v>582</v>
      </c>
      <c r="F203" s="78"/>
      <c r="G203" s="79"/>
      <c r="K203" s="223"/>
    </row>
    <row r="204" spans="1:11" s="94" customFormat="1">
      <c r="A204" s="93"/>
      <c r="B204" s="76" t="s">
        <v>410</v>
      </c>
      <c r="C204" s="122" t="s">
        <v>436</v>
      </c>
      <c r="D204" s="77" t="s">
        <v>35</v>
      </c>
      <c r="E204" s="68" t="s">
        <v>437</v>
      </c>
      <c r="F204" s="78" t="s">
        <v>57</v>
      </c>
      <c r="G204" s="79">
        <v>40</v>
      </c>
      <c r="K204" s="223"/>
    </row>
    <row r="205" spans="1:11" s="94" customFormat="1" ht="15" customHeight="1">
      <c r="A205" s="93"/>
      <c r="B205" s="76"/>
      <c r="C205" s="122"/>
      <c r="D205" s="77"/>
      <c r="E205" s="132" t="s">
        <v>583</v>
      </c>
      <c r="F205" s="78"/>
      <c r="G205" s="79"/>
      <c r="K205" s="223"/>
    </row>
    <row r="206" spans="1:11" s="94" customFormat="1">
      <c r="A206" s="93"/>
      <c r="B206" s="76" t="s">
        <v>411</v>
      </c>
      <c r="C206" s="122" t="str">
        <f>'ORÇAMENTO ATUAL'!C118</f>
        <v>46.33.186</v>
      </c>
      <c r="D206" s="122" t="str">
        <f>'ORÇAMENTO ATUAL'!D118</f>
        <v>CDHU</v>
      </c>
      <c r="E206" s="68" t="str">
        <f>'ORÇAMENTO ATUAL'!E118</f>
        <v>Caixa sifonada de piso, em polipropileno de alta resistência PP, preto, DN=125mm, uma saída de 63mm</v>
      </c>
      <c r="F206" s="122" t="str">
        <f>'ORÇAMENTO ATUAL'!F118</f>
        <v>unid</v>
      </c>
      <c r="G206" s="122">
        <f>'ORÇAMENTO ATUAL'!G118</f>
        <v>6</v>
      </c>
      <c r="K206" s="223"/>
    </row>
    <row r="207" spans="1:11" s="94" customFormat="1">
      <c r="A207" s="93"/>
      <c r="B207" s="76"/>
      <c r="C207" s="122"/>
      <c r="D207" s="77"/>
      <c r="E207" s="132" t="s">
        <v>584</v>
      </c>
      <c r="F207" s="78"/>
      <c r="G207" s="79"/>
      <c r="K207" s="223"/>
    </row>
    <row r="208" spans="1:11" s="94" customFormat="1">
      <c r="A208" s="93"/>
      <c r="B208" s="76" t="s">
        <v>412</v>
      </c>
      <c r="C208" s="122" t="str">
        <f>'ORÇAMENTO ATUAL'!C119</f>
        <v>46.05.040</v>
      </c>
      <c r="D208" s="122" t="str">
        <f>'ORÇAMENTO ATUAL'!D119</f>
        <v>CDHU</v>
      </c>
      <c r="E208" s="68" t="str">
        <f>'ORÇAMENTO ATUAL'!E119</f>
        <v>Tubo PVC rígido, tipo Coletor Esgoto, junta elástica, DN= 150 mm, inclusive conexões</v>
      </c>
      <c r="F208" s="122" t="str">
        <f>'ORÇAMENTO ATUAL'!F119</f>
        <v>M</v>
      </c>
      <c r="G208" s="122">
        <f>'ORÇAMENTO ATUAL'!G119</f>
        <v>24</v>
      </c>
      <c r="K208" s="223"/>
    </row>
    <row r="209" spans="1:11" s="94" customFormat="1">
      <c r="A209" s="93"/>
      <c r="B209" s="76"/>
      <c r="C209" s="122"/>
      <c r="D209" s="77"/>
      <c r="E209" s="132" t="s">
        <v>585</v>
      </c>
      <c r="F209" s="78"/>
      <c r="G209" s="79"/>
      <c r="K209" s="223"/>
    </row>
    <row r="210" spans="1:11" s="94" customFormat="1">
      <c r="A210" s="93"/>
      <c r="B210" s="76" t="s">
        <v>413</v>
      </c>
      <c r="C210" s="122" t="str">
        <f>'ORÇAMENTO ATUAL'!C120</f>
        <v>46.05.020</v>
      </c>
      <c r="D210" s="122" t="str">
        <f>'ORÇAMENTO ATUAL'!D120</f>
        <v>CDHU</v>
      </c>
      <c r="E210" s="68" t="str">
        <f>'ORÇAMENTO ATUAL'!E120</f>
        <v>Tubo PVC rígido, tipo Coletor Esgoto, junta elástica, DN= 100 mm, inclusive conexões</v>
      </c>
      <c r="F210" s="122" t="str">
        <f>'ORÇAMENTO ATUAL'!F120</f>
        <v>M</v>
      </c>
      <c r="G210" s="122">
        <f>'ORÇAMENTO ATUAL'!G120</f>
        <v>20</v>
      </c>
      <c r="K210" s="223"/>
    </row>
    <row r="211" spans="1:11" s="94" customFormat="1">
      <c r="A211" s="93"/>
      <c r="B211" s="76"/>
      <c r="C211" s="122"/>
      <c r="D211" s="77"/>
      <c r="E211" s="132" t="s">
        <v>586</v>
      </c>
      <c r="F211" s="78"/>
      <c r="G211" s="79"/>
      <c r="K211" s="223"/>
    </row>
    <row r="212" spans="1:11" s="94" customFormat="1">
      <c r="A212" s="93"/>
      <c r="B212" s="76" t="s">
        <v>414</v>
      </c>
      <c r="C212" s="122" t="str">
        <f>'ORÇAMENTO ATUAL'!C121</f>
        <v>46.04.010</v>
      </c>
      <c r="D212" s="122" t="str">
        <f>'ORÇAMENTO ATUAL'!D121</f>
        <v>CDHU</v>
      </c>
      <c r="E212" s="68" t="str">
        <f>'ORÇAMENTO ATUAL'!E121</f>
        <v>Tubo de PVC rígido tipo PBA classe 15, DN= 50mm, (DE= 60mm), inclusive conexões</v>
      </c>
      <c r="F212" s="122" t="str">
        <f>'ORÇAMENTO ATUAL'!F121</f>
        <v>M</v>
      </c>
      <c r="G212" s="122">
        <v>28.38</v>
      </c>
      <c r="K212" s="223"/>
    </row>
    <row r="213" spans="1:11" s="94" customFormat="1">
      <c r="A213" s="93"/>
      <c r="B213" s="76"/>
      <c r="C213" s="122"/>
      <c r="D213" s="77"/>
      <c r="E213" s="132" t="s">
        <v>590</v>
      </c>
      <c r="F213" s="78"/>
      <c r="G213" s="79"/>
      <c r="K213" s="223"/>
    </row>
    <row r="214" spans="1:11" s="94" customFormat="1">
      <c r="A214" s="93"/>
      <c r="B214" s="76" t="s">
        <v>415</v>
      </c>
      <c r="C214" s="122" t="str">
        <f>'ORÇAMENTO ATUAL'!C122</f>
        <v>46.03.080</v>
      </c>
      <c r="D214" s="122" t="str">
        <f>'ORÇAMENTO ATUAL'!D122</f>
        <v>CDHU</v>
      </c>
      <c r="E214" s="68" t="str">
        <f>'ORÇAMENTO ATUAL'!E122</f>
        <v>Tubo de PVC rígido, pontas lisas, soldável, linha esgoto série reforçada ´R´, DN= 40 mm, inclusive conexões</v>
      </c>
      <c r="F214" s="122" t="str">
        <f>'ORÇAMENTO ATUAL'!F122</f>
        <v>M</v>
      </c>
      <c r="G214" s="122">
        <v>45.1</v>
      </c>
      <c r="K214" s="223"/>
    </row>
    <row r="215" spans="1:11" s="94" customFormat="1">
      <c r="A215" s="93"/>
      <c r="B215" s="76"/>
      <c r="C215" s="122"/>
      <c r="D215" s="77"/>
      <c r="E215" s="132" t="s">
        <v>591</v>
      </c>
      <c r="F215" s="78"/>
      <c r="G215" s="79"/>
      <c r="K215" s="223"/>
    </row>
    <row r="216" spans="1:11" s="94" customFormat="1">
      <c r="A216" s="93"/>
      <c r="B216" s="76" t="s">
        <v>416</v>
      </c>
      <c r="C216" s="122" t="str">
        <f>'ORÇAMENTO ATUAL'!C123</f>
        <v>45.03.010</v>
      </c>
      <c r="D216" s="122" t="str">
        <f>'ORÇAMENTO ATUAL'!D123</f>
        <v>CDHU</v>
      </c>
      <c r="E216" s="68" t="str">
        <f>'ORÇAMENTO ATUAL'!E123</f>
        <v>Hidrômetro em ferro fundido, diâmetro 50 mm (2´)</v>
      </c>
      <c r="F216" s="122" t="str">
        <f>'ORÇAMENTO ATUAL'!F123</f>
        <v>unid</v>
      </c>
      <c r="G216" s="122">
        <f>'ORÇAMENTO ATUAL'!G123</f>
        <v>1</v>
      </c>
      <c r="K216" s="223"/>
    </row>
    <row r="217" spans="1:11" s="94" customFormat="1">
      <c r="A217" s="93"/>
      <c r="B217" s="76"/>
      <c r="C217" s="122"/>
      <c r="D217" s="77"/>
      <c r="E217" s="132" t="s">
        <v>477</v>
      </c>
      <c r="F217" s="78"/>
      <c r="G217" s="79"/>
      <c r="K217" s="223"/>
    </row>
    <row r="218" spans="1:11" s="94" customFormat="1">
      <c r="A218" s="93"/>
      <c r="B218" s="76" t="s">
        <v>417</v>
      </c>
      <c r="C218" s="122" t="s">
        <v>501</v>
      </c>
      <c r="D218" s="77" t="s">
        <v>35</v>
      </c>
      <c r="E218" s="68" t="s">
        <v>502</v>
      </c>
      <c r="F218" s="78" t="s">
        <v>91</v>
      </c>
      <c r="G218" s="79">
        <v>102.6</v>
      </c>
      <c r="K218" s="223"/>
    </row>
    <row r="219" spans="1:11" s="94" customFormat="1">
      <c r="A219" s="93"/>
      <c r="B219" s="76"/>
      <c r="C219" s="122"/>
      <c r="D219" s="77"/>
      <c r="E219" s="139" t="s">
        <v>504</v>
      </c>
      <c r="F219" s="78"/>
      <c r="G219" s="79"/>
      <c r="K219" s="223"/>
    </row>
    <row r="220" spans="1:11" s="94" customFormat="1">
      <c r="A220" s="93"/>
      <c r="B220" s="76" t="s">
        <v>418</v>
      </c>
      <c r="C220" s="282">
        <v>90820</v>
      </c>
      <c r="D220" s="283" t="s">
        <v>523</v>
      </c>
      <c r="E220" s="68" t="s">
        <v>524</v>
      </c>
      <c r="F220" s="284" t="s">
        <v>128</v>
      </c>
      <c r="G220" s="285">
        <v>2</v>
      </c>
      <c r="K220" s="223"/>
    </row>
    <row r="221" spans="1:11" s="94" customFormat="1">
      <c r="A221" s="93"/>
      <c r="B221" s="76"/>
      <c r="C221" s="122"/>
      <c r="D221" s="77"/>
      <c r="E221" s="132" t="s">
        <v>579</v>
      </c>
      <c r="F221" s="78"/>
      <c r="G221" s="79"/>
      <c r="K221" s="223"/>
    </row>
    <row r="222" spans="1:11" s="94" customFormat="1">
      <c r="A222" s="93"/>
      <c r="B222" s="76" t="s">
        <v>419</v>
      </c>
      <c r="C222" s="282">
        <v>90812</v>
      </c>
      <c r="D222" s="283" t="s">
        <v>523</v>
      </c>
      <c r="E222" s="68" t="s">
        <v>525</v>
      </c>
      <c r="F222" s="284" t="s">
        <v>128</v>
      </c>
      <c r="G222" s="79">
        <v>12</v>
      </c>
      <c r="K222" s="223"/>
    </row>
    <row r="223" spans="1:11" s="94" customFormat="1">
      <c r="A223" s="93"/>
      <c r="B223" s="76"/>
      <c r="C223" s="122"/>
      <c r="D223" s="77"/>
      <c r="E223" s="132" t="s">
        <v>640</v>
      </c>
      <c r="F223" s="78"/>
      <c r="G223" s="79"/>
      <c r="K223" s="223"/>
    </row>
    <row r="224" spans="1:11" s="94" customFormat="1">
      <c r="A224" s="93"/>
      <c r="B224" s="76" t="s">
        <v>420</v>
      </c>
      <c r="C224" s="282">
        <v>90813</v>
      </c>
      <c r="D224" s="283" t="s">
        <v>523</v>
      </c>
      <c r="E224" s="68" t="s">
        <v>526</v>
      </c>
      <c r="F224" s="284" t="s">
        <v>128</v>
      </c>
      <c r="G224" s="79">
        <v>8</v>
      </c>
      <c r="K224" s="223"/>
    </row>
    <row r="225" spans="1:11" s="94" customFormat="1">
      <c r="A225" s="93"/>
      <c r="B225" s="76"/>
      <c r="C225" s="122"/>
      <c r="D225" s="77"/>
      <c r="E225" s="132" t="s">
        <v>641</v>
      </c>
      <c r="F225" s="78"/>
      <c r="G225" s="79"/>
      <c r="K225" s="223"/>
    </row>
    <row r="226" spans="1:11" s="94" customFormat="1">
      <c r="A226" s="93"/>
      <c r="B226" s="76" t="s">
        <v>449</v>
      </c>
      <c r="C226" s="282">
        <v>39467</v>
      </c>
      <c r="D226" s="283" t="s">
        <v>523</v>
      </c>
      <c r="E226" s="68" t="s">
        <v>527</v>
      </c>
      <c r="F226" s="284" t="s">
        <v>128</v>
      </c>
      <c r="G226" s="285">
        <v>12</v>
      </c>
      <c r="K226" s="223"/>
    </row>
    <row r="227" spans="1:11" s="94" customFormat="1">
      <c r="A227" s="93"/>
      <c r="B227" s="76"/>
      <c r="C227" s="122"/>
      <c r="D227" s="77"/>
      <c r="E227" s="132" t="s">
        <v>640</v>
      </c>
      <c r="F227" s="78"/>
      <c r="G227" s="79"/>
      <c r="K227" s="223"/>
    </row>
    <row r="228" spans="1:11" s="94" customFormat="1">
      <c r="A228" s="93"/>
      <c r="B228" s="76" t="s">
        <v>450</v>
      </c>
      <c r="C228" s="282">
        <v>12372</v>
      </c>
      <c r="D228" s="283" t="s">
        <v>523</v>
      </c>
      <c r="E228" s="68" t="s">
        <v>528</v>
      </c>
      <c r="F228" s="284" t="s">
        <v>128</v>
      </c>
      <c r="G228" s="79">
        <v>1</v>
      </c>
      <c r="K228" s="223"/>
    </row>
    <row r="229" spans="1:11" s="94" customFormat="1">
      <c r="A229" s="93"/>
      <c r="B229" s="76"/>
      <c r="C229" s="122"/>
      <c r="D229" s="77"/>
      <c r="E229" s="132" t="s">
        <v>477</v>
      </c>
      <c r="F229" s="78"/>
      <c r="G229" s="79"/>
      <c r="K229" s="223"/>
    </row>
    <row r="230" spans="1:11" s="94" customFormat="1" ht="25.5">
      <c r="A230" s="93"/>
      <c r="B230" s="76" t="s">
        <v>451</v>
      </c>
      <c r="C230" s="282" t="s">
        <v>530</v>
      </c>
      <c r="D230" s="283" t="s">
        <v>523</v>
      </c>
      <c r="E230" s="68" t="s">
        <v>529</v>
      </c>
      <c r="F230" s="78" t="s">
        <v>57</v>
      </c>
      <c r="G230" s="282">
        <v>160.21</v>
      </c>
      <c r="K230" s="223"/>
    </row>
    <row r="231" spans="1:11" s="94" customFormat="1">
      <c r="A231" s="93"/>
      <c r="B231" s="76"/>
      <c r="C231" s="122"/>
      <c r="D231" s="77"/>
      <c r="E231" s="132" t="s">
        <v>593</v>
      </c>
      <c r="F231" s="78"/>
      <c r="G231" s="79"/>
      <c r="K231" s="223"/>
    </row>
    <row r="232" spans="1:11" s="94" customFormat="1" ht="25.5">
      <c r="A232" s="93"/>
      <c r="B232" s="76" t="s">
        <v>505</v>
      </c>
      <c r="C232" s="282" t="s">
        <v>532</v>
      </c>
      <c r="D232" s="283" t="s">
        <v>9</v>
      </c>
      <c r="E232" s="68" t="s">
        <v>531</v>
      </c>
      <c r="F232" s="78" t="s">
        <v>57</v>
      </c>
      <c r="G232" s="285">
        <v>9.57</v>
      </c>
      <c r="K232" s="223"/>
    </row>
    <row r="233" spans="1:11" s="94" customFormat="1">
      <c r="A233" s="93"/>
      <c r="B233" s="76"/>
      <c r="C233" s="122"/>
      <c r="D233" s="77"/>
      <c r="E233" s="132" t="s">
        <v>592</v>
      </c>
      <c r="F233" s="78"/>
      <c r="G233" s="79"/>
      <c r="K233" s="223"/>
    </row>
    <row r="234" spans="1:11" s="94" customFormat="1" ht="25.5">
      <c r="A234" s="93"/>
      <c r="B234" s="76" t="s">
        <v>506</v>
      </c>
      <c r="C234" s="282" t="s">
        <v>534</v>
      </c>
      <c r="D234" s="283" t="s">
        <v>9</v>
      </c>
      <c r="E234" s="68" t="s">
        <v>533</v>
      </c>
      <c r="F234" s="78" t="s">
        <v>57</v>
      </c>
      <c r="G234" s="285">
        <v>31.27</v>
      </c>
      <c r="K234" s="223"/>
    </row>
    <row r="235" spans="1:11" s="94" customFormat="1">
      <c r="A235" s="93"/>
      <c r="B235" s="76"/>
      <c r="C235" s="122"/>
      <c r="D235" s="77"/>
      <c r="E235" s="132" t="s">
        <v>594</v>
      </c>
      <c r="F235" s="78"/>
      <c r="G235" s="79"/>
      <c r="K235" s="223"/>
    </row>
    <row r="236" spans="1:11" s="94" customFormat="1" ht="15">
      <c r="A236" s="93"/>
      <c r="B236" s="76" t="s">
        <v>507</v>
      </c>
      <c r="C236" s="282" t="s">
        <v>536</v>
      </c>
      <c r="D236" s="283" t="s">
        <v>9</v>
      </c>
      <c r="E236" s="68" t="s">
        <v>535</v>
      </c>
      <c r="F236" s="78" t="s">
        <v>128</v>
      </c>
      <c r="G236" s="286">
        <v>10</v>
      </c>
      <c r="K236" s="223"/>
    </row>
    <row r="237" spans="1:11" s="94" customFormat="1">
      <c r="A237" s="93"/>
      <c r="B237" s="76"/>
      <c r="C237" s="122"/>
      <c r="D237" s="77"/>
      <c r="E237" s="132" t="s">
        <v>157</v>
      </c>
      <c r="F237" s="78"/>
      <c r="G237" s="79"/>
      <c r="K237" s="223"/>
    </row>
    <row r="238" spans="1:11" s="94" customFormat="1" ht="15">
      <c r="A238" s="93"/>
      <c r="B238" s="76" t="s">
        <v>508</v>
      </c>
      <c r="C238" s="282" t="s">
        <v>538</v>
      </c>
      <c r="D238" s="283" t="s">
        <v>9</v>
      </c>
      <c r="E238" s="68" t="s">
        <v>537</v>
      </c>
      <c r="F238" s="78" t="s">
        <v>128</v>
      </c>
      <c r="G238" s="286">
        <v>4</v>
      </c>
      <c r="K238" s="223"/>
    </row>
    <row r="239" spans="1:11" s="94" customFormat="1">
      <c r="A239" s="93"/>
      <c r="B239" s="76"/>
      <c r="C239" s="122"/>
      <c r="D239" s="77"/>
      <c r="E239" s="132" t="s">
        <v>485</v>
      </c>
      <c r="F239" s="78"/>
      <c r="G239" s="79"/>
      <c r="K239" s="223"/>
    </row>
    <row r="240" spans="1:11" s="94" customFormat="1" ht="15">
      <c r="A240" s="93"/>
      <c r="B240" s="76" t="s">
        <v>509</v>
      </c>
      <c r="C240" s="282" t="s">
        <v>540</v>
      </c>
      <c r="D240" s="283" t="s">
        <v>9</v>
      </c>
      <c r="E240" s="68" t="s">
        <v>539</v>
      </c>
      <c r="F240" s="78" t="s">
        <v>128</v>
      </c>
      <c r="G240" s="286">
        <v>8</v>
      </c>
      <c r="K240" s="223"/>
    </row>
    <row r="241" spans="1:11" s="94" customFormat="1">
      <c r="A241" s="93"/>
      <c r="C241" s="122"/>
      <c r="D241" s="77"/>
      <c r="E241" s="132" t="s">
        <v>580</v>
      </c>
      <c r="F241" s="78"/>
      <c r="G241" s="79"/>
      <c r="K241" s="223"/>
    </row>
    <row r="242" spans="1:11" s="94" customFormat="1" ht="15">
      <c r="A242" s="93"/>
      <c r="B242" s="76" t="s">
        <v>510</v>
      </c>
      <c r="C242" s="282" t="s">
        <v>542</v>
      </c>
      <c r="D242" s="283" t="s">
        <v>9</v>
      </c>
      <c r="E242" s="68" t="s">
        <v>541</v>
      </c>
      <c r="F242" s="78" t="s">
        <v>128</v>
      </c>
      <c r="G242" s="286">
        <v>2</v>
      </c>
      <c r="K242" s="223"/>
    </row>
    <row r="243" spans="1:11" s="94" customFormat="1">
      <c r="A243" s="93"/>
      <c r="B243" s="76"/>
      <c r="C243" s="122"/>
      <c r="D243" s="77"/>
      <c r="E243" s="132" t="s">
        <v>579</v>
      </c>
      <c r="F243" s="78"/>
      <c r="G243" s="79"/>
      <c r="K243" s="223"/>
    </row>
    <row r="244" spans="1:11" s="94" customFormat="1" ht="25.5">
      <c r="A244" s="93"/>
      <c r="B244" s="76" t="s">
        <v>511</v>
      </c>
      <c r="C244" s="282" t="s">
        <v>544</v>
      </c>
      <c r="D244" s="283" t="s">
        <v>9</v>
      </c>
      <c r="E244" s="68" t="s">
        <v>543</v>
      </c>
      <c r="F244" s="78" t="s">
        <v>128</v>
      </c>
      <c r="G244" s="286">
        <v>1</v>
      </c>
      <c r="K244" s="223"/>
    </row>
    <row r="245" spans="1:11" s="94" customFormat="1">
      <c r="A245" s="93"/>
      <c r="B245" s="76"/>
      <c r="C245" s="122"/>
      <c r="D245" s="77"/>
      <c r="E245" s="132" t="s">
        <v>477</v>
      </c>
      <c r="F245" s="78"/>
      <c r="G245" s="79"/>
      <c r="K245" s="223"/>
    </row>
    <row r="246" spans="1:11" s="94" customFormat="1" ht="15">
      <c r="A246" s="93"/>
      <c r="B246" s="76" t="s">
        <v>512</v>
      </c>
      <c r="C246" s="282" t="s">
        <v>546</v>
      </c>
      <c r="D246" s="77" t="s">
        <v>35</v>
      </c>
      <c r="E246" s="68" t="s">
        <v>545</v>
      </c>
      <c r="F246" s="78" t="s">
        <v>128</v>
      </c>
      <c r="G246" s="286">
        <v>2</v>
      </c>
      <c r="K246" s="223"/>
    </row>
    <row r="247" spans="1:11" s="94" customFormat="1">
      <c r="A247" s="93"/>
      <c r="B247" s="76"/>
      <c r="C247" s="122"/>
      <c r="D247" s="77"/>
      <c r="E247" s="132" t="s">
        <v>579</v>
      </c>
      <c r="F247" s="78"/>
      <c r="G247" s="79"/>
      <c r="K247" s="223"/>
    </row>
    <row r="248" spans="1:11" s="94" customFormat="1" ht="15">
      <c r="A248" s="93"/>
      <c r="B248" s="76" t="s">
        <v>513</v>
      </c>
      <c r="C248" s="282" t="s">
        <v>548</v>
      </c>
      <c r="D248" s="77" t="s">
        <v>35</v>
      </c>
      <c r="E248" s="68" t="s">
        <v>547</v>
      </c>
      <c r="F248" s="78" t="s">
        <v>128</v>
      </c>
      <c r="G248" s="286">
        <v>2</v>
      </c>
      <c r="K248" s="223"/>
    </row>
    <row r="249" spans="1:11" s="94" customFormat="1">
      <c r="A249" s="93"/>
      <c r="B249" s="76"/>
      <c r="C249" s="122"/>
      <c r="D249" s="77"/>
      <c r="E249" s="132" t="s">
        <v>579</v>
      </c>
      <c r="F249" s="78"/>
      <c r="G249" s="79"/>
      <c r="K249" s="223"/>
    </row>
    <row r="250" spans="1:11" s="94" customFormat="1" ht="15">
      <c r="A250" s="93"/>
      <c r="B250" s="76" t="s">
        <v>514</v>
      </c>
      <c r="C250" s="283">
        <v>90847</v>
      </c>
      <c r="D250" s="283" t="s">
        <v>523</v>
      </c>
      <c r="E250" s="68" t="s">
        <v>549</v>
      </c>
      <c r="F250" s="78" t="s">
        <v>128</v>
      </c>
      <c r="G250" s="286">
        <v>2</v>
      </c>
      <c r="K250" s="223"/>
    </row>
    <row r="251" spans="1:11" s="94" customFormat="1">
      <c r="A251" s="93"/>
      <c r="B251" s="76"/>
      <c r="C251" s="122"/>
      <c r="D251" s="77"/>
      <c r="E251" s="132" t="s">
        <v>579</v>
      </c>
      <c r="F251" s="78"/>
      <c r="G251" s="79"/>
      <c r="K251" s="223"/>
    </row>
    <row r="252" spans="1:11" s="94" customFormat="1" ht="15">
      <c r="A252" s="93"/>
      <c r="B252" s="76" t="s">
        <v>515</v>
      </c>
      <c r="C252" s="282">
        <v>90885</v>
      </c>
      <c r="D252" s="282" t="s">
        <v>523</v>
      </c>
      <c r="E252" s="68" t="s">
        <v>550</v>
      </c>
      <c r="F252" s="78" t="s">
        <v>128</v>
      </c>
      <c r="G252" s="286">
        <v>4</v>
      </c>
      <c r="K252" s="223"/>
    </row>
    <row r="253" spans="1:11" s="94" customFormat="1">
      <c r="A253" s="93"/>
      <c r="B253" s="76"/>
      <c r="C253" s="122"/>
      <c r="D253" s="77"/>
      <c r="E253" s="132" t="s">
        <v>485</v>
      </c>
      <c r="F253" s="78"/>
      <c r="G253" s="79"/>
      <c r="K253" s="223"/>
    </row>
    <row r="254" spans="1:11" s="94" customFormat="1" ht="15">
      <c r="A254" s="93"/>
      <c r="B254" s="76" t="s">
        <v>516</v>
      </c>
      <c r="C254" s="287">
        <v>90881</v>
      </c>
      <c r="D254" s="282" t="s">
        <v>523</v>
      </c>
      <c r="E254" s="68" t="s">
        <v>551</v>
      </c>
      <c r="F254" s="78" t="s">
        <v>128</v>
      </c>
      <c r="G254" s="286">
        <v>2</v>
      </c>
      <c r="K254" s="223"/>
    </row>
    <row r="255" spans="1:11" s="94" customFormat="1">
      <c r="A255" s="93"/>
      <c r="B255" s="76"/>
      <c r="C255" s="122"/>
      <c r="D255" s="77"/>
      <c r="E255" s="132" t="s">
        <v>579</v>
      </c>
      <c r="F255" s="78"/>
      <c r="G255" s="79"/>
      <c r="K255" s="223"/>
    </row>
    <row r="256" spans="1:11" s="94" customFormat="1">
      <c r="A256" s="93"/>
      <c r="B256" s="76" t="s">
        <v>517</v>
      </c>
      <c r="C256" s="283" t="s">
        <v>553</v>
      </c>
      <c r="D256" s="77" t="s">
        <v>35</v>
      </c>
      <c r="E256" s="68" t="s">
        <v>552</v>
      </c>
      <c r="F256" s="78" t="s">
        <v>128</v>
      </c>
      <c r="G256" s="284">
        <v>2</v>
      </c>
      <c r="K256" s="223"/>
    </row>
    <row r="257" spans="1:11" s="94" customFormat="1">
      <c r="A257" s="93"/>
      <c r="B257" s="76"/>
      <c r="C257" s="122"/>
      <c r="D257" s="77"/>
      <c r="E257" s="132" t="s">
        <v>579</v>
      </c>
      <c r="F257" s="78"/>
      <c r="G257" s="79"/>
      <c r="K257" s="223"/>
    </row>
    <row r="258" spans="1:11" s="94" customFormat="1" ht="15">
      <c r="A258" s="93"/>
      <c r="B258" s="76" t="s">
        <v>518</v>
      </c>
      <c r="C258" s="283" t="s">
        <v>555</v>
      </c>
      <c r="D258" s="77" t="s">
        <v>35</v>
      </c>
      <c r="E258" s="68" t="s">
        <v>554</v>
      </c>
      <c r="F258" s="288" t="s">
        <v>57</v>
      </c>
      <c r="G258" s="286">
        <v>161.82</v>
      </c>
      <c r="K258" s="223"/>
    </row>
    <row r="259" spans="1:11" s="94" customFormat="1">
      <c r="A259" s="93"/>
      <c r="B259" s="76"/>
      <c r="C259" s="122"/>
      <c r="E259" s="132" t="s">
        <v>595</v>
      </c>
      <c r="F259" s="78"/>
      <c r="G259" s="79"/>
      <c r="K259" s="223"/>
    </row>
    <row r="260" spans="1:11" s="94" customFormat="1" ht="15">
      <c r="A260" s="93"/>
      <c r="B260" s="76" t="s">
        <v>519</v>
      </c>
      <c r="C260" s="282" t="s">
        <v>557</v>
      </c>
      <c r="D260" s="77" t="s">
        <v>35</v>
      </c>
      <c r="E260" s="68" t="s">
        <v>556</v>
      </c>
      <c r="F260" s="288" t="s">
        <v>57</v>
      </c>
      <c r="G260" s="286">
        <v>72.48</v>
      </c>
      <c r="K260" s="223"/>
    </row>
    <row r="261" spans="1:11" s="94" customFormat="1">
      <c r="A261" s="93"/>
      <c r="B261" s="76"/>
      <c r="C261" s="122"/>
      <c r="D261" s="77"/>
      <c r="E261" s="132" t="s">
        <v>596</v>
      </c>
      <c r="F261" s="78"/>
      <c r="G261" s="79"/>
      <c r="K261" s="223"/>
    </row>
    <row r="262" spans="1:11" s="94" customFormat="1" ht="15">
      <c r="A262" s="93"/>
      <c r="B262" s="76" t="s">
        <v>520</v>
      </c>
      <c r="C262" s="283" t="s">
        <v>564</v>
      </c>
      <c r="D262" s="77" t="s">
        <v>35</v>
      </c>
      <c r="E262" s="68" t="s">
        <v>563</v>
      </c>
      <c r="F262" s="288" t="s">
        <v>57</v>
      </c>
      <c r="G262" s="286">
        <v>183.16</v>
      </c>
      <c r="K262" s="223"/>
    </row>
    <row r="263" spans="1:11" s="94" customFormat="1">
      <c r="A263" s="93"/>
      <c r="B263" s="76"/>
      <c r="C263" s="122"/>
      <c r="D263" s="77"/>
      <c r="E263" s="132" t="s">
        <v>587</v>
      </c>
      <c r="F263" s="78"/>
      <c r="G263" s="79"/>
      <c r="K263" s="223"/>
    </row>
    <row r="264" spans="1:11" s="94" customFormat="1" ht="15">
      <c r="A264" s="93"/>
      <c r="B264" s="76" t="s">
        <v>521</v>
      </c>
      <c r="C264" s="283" t="s">
        <v>566</v>
      </c>
      <c r="D264" s="77" t="s">
        <v>35</v>
      </c>
      <c r="E264" s="68" t="s">
        <v>565</v>
      </c>
      <c r="F264" s="78" t="s">
        <v>57</v>
      </c>
      <c r="G264" s="286">
        <v>248.09</v>
      </c>
      <c r="K264" s="223"/>
    </row>
    <row r="265" spans="1:11" s="94" customFormat="1">
      <c r="A265" s="93"/>
      <c r="B265" s="76"/>
      <c r="C265" s="122"/>
      <c r="D265" s="77"/>
      <c r="E265" s="132" t="s">
        <v>597</v>
      </c>
      <c r="F265" s="78"/>
      <c r="G265" s="79"/>
      <c r="K265" s="223"/>
    </row>
    <row r="266" spans="1:11" s="94" customFormat="1" ht="15">
      <c r="A266" s="93"/>
      <c r="B266" s="76" t="s">
        <v>522</v>
      </c>
      <c r="C266" s="283" t="s">
        <v>568</v>
      </c>
      <c r="D266" s="77" t="s">
        <v>35</v>
      </c>
      <c r="E266" s="68" t="s">
        <v>567</v>
      </c>
      <c r="F266" s="78" t="s">
        <v>57</v>
      </c>
      <c r="G266" s="286">
        <v>93.82</v>
      </c>
      <c r="K266" s="223"/>
    </row>
    <row r="267" spans="1:11" s="94" customFormat="1">
      <c r="A267" s="93"/>
      <c r="B267" s="76"/>
      <c r="C267" s="122"/>
      <c r="D267" s="77"/>
      <c r="E267" s="132" t="s">
        <v>598</v>
      </c>
      <c r="F267" s="78"/>
      <c r="G267" s="79"/>
      <c r="K267" s="223"/>
    </row>
    <row r="268" spans="1:11" s="94" customFormat="1" ht="15">
      <c r="A268" s="93"/>
      <c r="B268" s="76" t="s">
        <v>558</v>
      </c>
      <c r="C268" s="282" t="s">
        <v>570</v>
      </c>
      <c r="D268" s="77" t="s">
        <v>35</v>
      </c>
      <c r="E268" s="68" t="s">
        <v>569</v>
      </c>
      <c r="F268" s="78" t="s">
        <v>57</v>
      </c>
      <c r="G268" s="286">
        <v>93.82</v>
      </c>
      <c r="K268" s="223"/>
    </row>
    <row r="269" spans="1:11" s="94" customFormat="1">
      <c r="A269" s="93"/>
      <c r="B269" s="76"/>
      <c r="C269" s="122"/>
      <c r="D269" s="77"/>
      <c r="E269" s="132" t="s">
        <v>598</v>
      </c>
      <c r="F269" s="78"/>
      <c r="G269" s="79"/>
      <c r="K269" s="223"/>
    </row>
    <row r="270" spans="1:11" s="94" customFormat="1" ht="15">
      <c r="A270" s="93"/>
      <c r="B270" s="76" t="s">
        <v>558</v>
      </c>
      <c r="C270" s="282" t="s">
        <v>572</v>
      </c>
      <c r="D270" s="77" t="s">
        <v>35</v>
      </c>
      <c r="E270" s="68" t="s">
        <v>571</v>
      </c>
      <c r="F270" s="78" t="s">
        <v>128</v>
      </c>
      <c r="G270" s="286">
        <v>2</v>
      </c>
      <c r="K270" s="223"/>
    </row>
    <row r="271" spans="1:11" s="94" customFormat="1">
      <c r="A271" s="93"/>
      <c r="B271" s="76"/>
      <c r="C271" s="122"/>
      <c r="D271" s="77"/>
      <c r="E271" s="132" t="s">
        <v>579</v>
      </c>
      <c r="F271" s="78"/>
      <c r="G271" s="79"/>
      <c r="K271" s="223"/>
    </row>
    <row r="272" spans="1:11" s="94" customFormat="1" ht="15">
      <c r="A272" s="93"/>
      <c r="B272" s="76" t="s">
        <v>559</v>
      </c>
      <c r="C272" s="282" t="s">
        <v>574</v>
      </c>
      <c r="D272" s="77" t="s">
        <v>35</v>
      </c>
      <c r="E272" s="68" t="s">
        <v>573</v>
      </c>
      <c r="F272" s="78" t="s">
        <v>128</v>
      </c>
      <c r="G272" s="286">
        <v>14</v>
      </c>
      <c r="K272" s="223"/>
    </row>
    <row r="273" spans="1:11" s="94" customFormat="1">
      <c r="A273" s="93"/>
      <c r="B273" s="76"/>
      <c r="C273" s="122"/>
      <c r="D273" s="77"/>
      <c r="E273" s="132" t="s">
        <v>588</v>
      </c>
      <c r="F273" s="78"/>
      <c r="G273" s="79"/>
      <c r="K273" s="223"/>
    </row>
    <row r="274" spans="1:11" s="94" customFormat="1" ht="25.5">
      <c r="A274" s="93"/>
      <c r="B274" s="76" t="s">
        <v>560</v>
      </c>
      <c r="C274" s="282" t="s">
        <v>576</v>
      </c>
      <c r="D274" s="77" t="s">
        <v>35</v>
      </c>
      <c r="E274" s="68" t="s">
        <v>575</v>
      </c>
      <c r="F274" s="78" t="s">
        <v>128</v>
      </c>
      <c r="G274" s="286">
        <v>4</v>
      </c>
      <c r="K274" s="223"/>
    </row>
    <row r="275" spans="1:11" s="94" customFormat="1">
      <c r="A275" s="93"/>
      <c r="B275" s="76"/>
      <c r="C275" s="122"/>
      <c r="D275" s="77"/>
      <c r="E275" s="132" t="s">
        <v>485</v>
      </c>
      <c r="F275" s="78"/>
      <c r="G275" s="79"/>
      <c r="K275" s="223"/>
    </row>
    <row r="276" spans="1:11" s="94" customFormat="1" ht="15">
      <c r="A276" s="93"/>
      <c r="B276" s="76" t="s">
        <v>561</v>
      </c>
      <c r="C276" s="282" t="s">
        <v>578</v>
      </c>
      <c r="D276" s="77" t="s">
        <v>35</v>
      </c>
      <c r="E276" s="68" t="s">
        <v>577</v>
      </c>
      <c r="F276" s="78" t="s">
        <v>128</v>
      </c>
      <c r="G276" s="286">
        <v>12</v>
      </c>
      <c r="K276" s="223"/>
    </row>
    <row r="277" spans="1:11" s="94" customFormat="1">
      <c r="A277" s="93"/>
      <c r="B277" s="76"/>
      <c r="C277" s="122"/>
      <c r="D277" s="77"/>
      <c r="E277" s="132" t="s">
        <v>640</v>
      </c>
      <c r="F277" s="78"/>
      <c r="G277" s="79"/>
      <c r="K277" s="223"/>
    </row>
    <row r="278" spans="1:11" s="94" customFormat="1">
      <c r="A278" s="93"/>
      <c r="B278" s="76" t="s">
        <v>562</v>
      </c>
      <c r="C278" t="s">
        <v>655</v>
      </c>
      <c r="D278" s="77" t="s">
        <v>35</v>
      </c>
      <c r="E278" t="s">
        <v>656</v>
      </c>
      <c r="F278" s="78" t="s">
        <v>91</v>
      </c>
      <c r="G278" s="79">
        <v>93.18</v>
      </c>
      <c r="K278" s="223"/>
    </row>
    <row r="279" spans="1:11" s="94" customFormat="1">
      <c r="A279" s="93"/>
      <c r="B279" s="76"/>
      <c r="C279" s="122"/>
      <c r="D279" s="77"/>
      <c r="E279" s="80" t="s">
        <v>108</v>
      </c>
      <c r="F279" s="78"/>
      <c r="G279" s="79"/>
      <c r="K279" s="223"/>
    </row>
    <row r="280" spans="1:11" s="94" customFormat="1" ht="17.25" customHeight="1">
      <c r="A280" s="93"/>
      <c r="B280" s="184" t="s">
        <v>322</v>
      </c>
      <c r="C280" s="186"/>
      <c r="D280" s="186"/>
      <c r="E280" s="186" t="s">
        <v>280</v>
      </c>
      <c r="F280" s="198"/>
      <c r="G280" s="199"/>
      <c r="K280" s="223"/>
    </row>
    <row r="281" spans="1:11" s="94" customFormat="1">
      <c r="A281" s="93"/>
      <c r="B281" s="76" t="s">
        <v>68</v>
      </c>
      <c r="C281" s="122">
        <v>100576</v>
      </c>
      <c r="D281" s="68" t="s">
        <v>328</v>
      </c>
      <c r="E281" s="68" t="s">
        <v>327</v>
      </c>
      <c r="F281" s="79" t="s">
        <v>17</v>
      </c>
      <c r="G281" s="79">
        <v>1344</v>
      </c>
      <c r="K281" s="223"/>
    </row>
    <row r="282" spans="1:11" s="94" customFormat="1" ht="25.5" customHeight="1">
      <c r="A282" s="93"/>
      <c r="B282" s="76"/>
      <c r="C282" s="122"/>
      <c r="D282" s="77"/>
      <c r="E282" s="139" t="s">
        <v>339</v>
      </c>
      <c r="F282" s="78"/>
      <c r="G282" s="79"/>
      <c r="K282" s="223"/>
    </row>
    <row r="283" spans="1:11" s="94" customFormat="1" ht="25.5">
      <c r="A283" s="93"/>
      <c r="B283" s="76" t="s">
        <v>69</v>
      </c>
      <c r="C283" s="122">
        <v>101174</v>
      </c>
      <c r="D283" s="68" t="s">
        <v>328</v>
      </c>
      <c r="E283" s="68" t="s">
        <v>329</v>
      </c>
      <c r="F283" s="78" t="s">
        <v>57</v>
      </c>
      <c r="G283" s="79">
        <v>153</v>
      </c>
      <c r="K283" s="223"/>
    </row>
    <row r="284" spans="1:11" s="94" customFormat="1">
      <c r="A284" s="93"/>
      <c r="B284" s="76"/>
      <c r="C284" s="122"/>
      <c r="D284" s="132"/>
      <c r="E284" s="139" t="s">
        <v>349</v>
      </c>
      <c r="F284" s="78"/>
      <c r="G284" s="79"/>
      <c r="K284" s="223"/>
    </row>
    <row r="285" spans="1:11" s="94" customFormat="1">
      <c r="A285" s="93"/>
      <c r="B285" s="76" t="s">
        <v>70</v>
      </c>
      <c r="C285" s="122" t="s">
        <v>330</v>
      </c>
      <c r="D285" s="77" t="s">
        <v>52</v>
      </c>
      <c r="E285" s="68" t="s">
        <v>331</v>
      </c>
      <c r="F285" s="78" t="s">
        <v>57</v>
      </c>
      <c r="G285" s="79">
        <v>56</v>
      </c>
      <c r="K285" s="223"/>
    </row>
    <row r="286" spans="1:11" s="94" customFormat="1">
      <c r="A286" s="93"/>
      <c r="B286" s="76"/>
      <c r="C286" s="122"/>
      <c r="D286" s="77"/>
      <c r="E286" s="122" t="s">
        <v>341</v>
      </c>
      <c r="F286" s="78"/>
      <c r="G286" s="79"/>
      <c r="K286" s="223"/>
    </row>
    <row r="287" spans="1:11" s="94" customFormat="1">
      <c r="A287" s="93"/>
      <c r="B287" s="76" t="s">
        <v>71</v>
      </c>
      <c r="C287" s="122" t="s">
        <v>332</v>
      </c>
      <c r="D287" s="77" t="s">
        <v>52</v>
      </c>
      <c r="E287" s="68" t="s">
        <v>333</v>
      </c>
      <c r="F287" s="78" t="s">
        <v>57</v>
      </c>
      <c r="G287" s="79">
        <v>96</v>
      </c>
      <c r="K287" s="223"/>
    </row>
    <row r="288" spans="1:11" s="94" customFormat="1">
      <c r="A288" s="93"/>
      <c r="B288" s="76"/>
      <c r="C288" s="122"/>
      <c r="D288" s="77"/>
      <c r="E288" s="122" t="s">
        <v>340</v>
      </c>
      <c r="F288" s="78"/>
      <c r="G288" s="79"/>
      <c r="K288" s="223"/>
    </row>
    <row r="289" spans="1:11" s="94" customFormat="1">
      <c r="A289" s="93"/>
      <c r="B289" s="76" t="s">
        <v>72</v>
      </c>
      <c r="C289" s="67" t="s">
        <v>627</v>
      </c>
      <c r="D289" s="77" t="s">
        <v>334</v>
      </c>
      <c r="E289" s="68" t="s">
        <v>181</v>
      </c>
      <c r="F289" s="78" t="s">
        <v>17</v>
      </c>
      <c r="G289" s="79">
        <v>1344</v>
      </c>
      <c r="K289" s="223"/>
    </row>
    <row r="290" spans="1:11" s="94" customFormat="1">
      <c r="A290" s="93"/>
      <c r="B290" s="76"/>
      <c r="C290" s="122"/>
      <c r="D290" s="77"/>
      <c r="E290" s="139" t="s">
        <v>339</v>
      </c>
      <c r="F290" s="78"/>
      <c r="G290" s="79"/>
      <c r="K290" s="223"/>
    </row>
    <row r="291" spans="1:11" s="94" customFormat="1" ht="15">
      <c r="A291" s="93"/>
      <c r="B291" s="76" t="s">
        <v>73</v>
      </c>
      <c r="C291" s="121" t="s">
        <v>457</v>
      </c>
      <c r="D291" s="77" t="s">
        <v>35</v>
      </c>
      <c r="E291" s="121" t="s">
        <v>458</v>
      </c>
      <c r="F291" s="78" t="s">
        <v>16</v>
      </c>
      <c r="G291" s="79">
        <v>47.04</v>
      </c>
      <c r="H291" s="129">
        <v>82.01</v>
      </c>
      <c r="K291" s="223"/>
    </row>
    <row r="292" spans="1:11" s="94" customFormat="1">
      <c r="A292" s="93"/>
      <c r="B292" s="76"/>
      <c r="C292" s="77"/>
      <c r="D292" s="77"/>
      <c r="E292" s="139" t="s">
        <v>342</v>
      </c>
      <c r="F292" s="78"/>
      <c r="G292" s="132"/>
      <c r="K292" s="223"/>
    </row>
    <row r="293" spans="1:11" s="94" customFormat="1" ht="15">
      <c r="A293" s="93"/>
      <c r="B293" s="76" t="s">
        <v>74</v>
      </c>
      <c r="C293" s="121" t="s">
        <v>113</v>
      </c>
      <c r="D293" s="76" t="s">
        <v>35</v>
      </c>
      <c r="E293" s="68" t="s">
        <v>336</v>
      </c>
      <c r="F293" s="78" t="s">
        <v>16</v>
      </c>
      <c r="G293" s="79">
        <v>120.42</v>
      </c>
      <c r="H293" s="129">
        <v>197.55</v>
      </c>
      <c r="K293" s="223"/>
    </row>
    <row r="294" spans="1:11" s="94" customFormat="1">
      <c r="A294" s="93"/>
      <c r="B294" s="76"/>
      <c r="C294" s="122"/>
      <c r="D294" s="77"/>
      <c r="E294" s="139" t="s">
        <v>632</v>
      </c>
      <c r="F294" s="78"/>
      <c r="G294" s="132"/>
      <c r="K294" s="223"/>
    </row>
    <row r="295" spans="1:11" s="94" customFormat="1">
      <c r="A295" s="93"/>
      <c r="B295" s="72" t="s">
        <v>75</v>
      </c>
      <c r="C295" s="121" t="s">
        <v>337</v>
      </c>
      <c r="D295" s="76" t="s">
        <v>35</v>
      </c>
      <c r="E295" s="68" t="s">
        <v>338</v>
      </c>
      <c r="F295" s="78" t="s">
        <v>16</v>
      </c>
      <c r="G295" s="79">
        <v>67.2</v>
      </c>
    </row>
    <row r="296" spans="1:11" s="94" customFormat="1">
      <c r="A296" s="93"/>
      <c r="B296" s="76"/>
      <c r="C296" s="122"/>
      <c r="D296" s="77"/>
      <c r="E296" s="139" t="s">
        <v>343</v>
      </c>
      <c r="F296" s="78"/>
      <c r="G296" s="132"/>
    </row>
    <row r="297" spans="1:11" s="94" customFormat="1">
      <c r="A297" s="93"/>
      <c r="B297" s="76" t="s">
        <v>76</v>
      </c>
      <c r="C297" s="121" t="s">
        <v>459</v>
      </c>
      <c r="D297" s="77" t="s">
        <v>52</v>
      </c>
      <c r="E297" s="121" t="s">
        <v>460</v>
      </c>
      <c r="F297" s="77" t="s">
        <v>128</v>
      </c>
      <c r="G297" s="140">
        <v>4</v>
      </c>
    </row>
    <row r="298" spans="1:11" s="94" customFormat="1">
      <c r="A298" s="93"/>
      <c r="B298" s="76"/>
      <c r="C298" s="122"/>
      <c r="D298" s="77"/>
      <c r="E298" s="139" t="s">
        <v>335</v>
      </c>
      <c r="F298" s="78"/>
      <c r="G298" s="132"/>
    </row>
    <row r="299" spans="1:11" s="94" customFormat="1" ht="15">
      <c r="A299" s="93"/>
      <c r="B299" s="76" t="s">
        <v>77</v>
      </c>
      <c r="C299" s="121" t="s">
        <v>456</v>
      </c>
      <c r="D299" s="77" t="s">
        <v>35</v>
      </c>
      <c r="E299" s="121" t="s">
        <v>455</v>
      </c>
      <c r="F299" s="77" t="s">
        <v>17</v>
      </c>
      <c r="G299" s="140">
        <v>78.36</v>
      </c>
      <c r="H299" s="129">
        <v>8.08</v>
      </c>
    </row>
    <row r="300" spans="1:11" s="94" customFormat="1">
      <c r="A300" s="93"/>
      <c r="B300" s="76"/>
      <c r="C300" s="76"/>
      <c r="D300" s="76"/>
      <c r="E300" s="141" t="s">
        <v>628</v>
      </c>
      <c r="F300" s="76"/>
      <c r="G300" s="142"/>
    </row>
    <row r="301" spans="1:11" s="94" customFormat="1" ht="38.25">
      <c r="A301" s="93"/>
      <c r="B301" s="76" t="s">
        <v>78</v>
      </c>
      <c r="C301" s="122">
        <v>90105</v>
      </c>
      <c r="D301" s="77" t="s">
        <v>328</v>
      </c>
      <c r="E301" s="68" t="s">
        <v>344</v>
      </c>
      <c r="F301" s="78" t="s">
        <v>16</v>
      </c>
      <c r="G301" s="79">
        <v>31.32</v>
      </c>
      <c r="H301" s="129">
        <v>6.41</v>
      </c>
    </row>
    <row r="302" spans="1:11" s="94" customFormat="1">
      <c r="A302" s="93"/>
      <c r="B302" s="76"/>
      <c r="C302" s="76"/>
      <c r="D302" s="76"/>
      <c r="E302" s="141" t="s">
        <v>658</v>
      </c>
      <c r="F302" s="76"/>
      <c r="G302" s="142"/>
    </row>
    <row r="303" spans="1:11" s="94" customFormat="1" ht="15">
      <c r="A303" s="93"/>
      <c r="B303" s="76" t="s">
        <v>79</v>
      </c>
      <c r="C303" s="121">
        <v>101616</v>
      </c>
      <c r="D303" s="77" t="s">
        <v>328</v>
      </c>
      <c r="E303" s="68" t="s">
        <v>345</v>
      </c>
      <c r="F303" s="78" t="s">
        <v>17</v>
      </c>
      <c r="G303" s="79">
        <v>78.31</v>
      </c>
      <c r="H303" s="129">
        <v>5.21</v>
      </c>
    </row>
    <row r="304" spans="1:11" s="94" customFormat="1">
      <c r="A304" s="93"/>
      <c r="B304" s="76"/>
      <c r="C304" s="76"/>
      <c r="D304" s="76"/>
      <c r="E304" s="141" t="s">
        <v>659</v>
      </c>
      <c r="F304" s="76"/>
      <c r="G304" s="79"/>
    </row>
    <row r="305" spans="1:8" s="94" customFormat="1" ht="15">
      <c r="A305" s="93"/>
      <c r="B305" s="76" t="s">
        <v>80</v>
      </c>
      <c r="C305" s="121" t="s">
        <v>346</v>
      </c>
      <c r="D305" s="77" t="s">
        <v>52</v>
      </c>
      <c r="E305" s="68" t="s">
        <v>347</v>
      </c>
      <c r="F305" s="78" t="s">
        <v>57</v>
      </c>
      <c r="G305" s="79">
        <v>152</v>
      </c>
      <c r="H305" s="129">
        <v>90.73</v>
      </c>
    </row>
    <row r="306" spans="1:8" s="94" customFormat="1">
      <c r="A306" s="93"/>
      <c r="B306" s="76"/>
      <c r="C306" s="76"/>
      <c r="D306" s="76"/>
      <c r="E306" s="141" t="s">
        <v>348</v>
      </c>
      <c r="F306" s="76"/>
      <c r="G306" s="79"/>
    </row>
    <row r="307" spans="1:8" s="94" customFormat="1">
      <c r="A307" s="93"/>
      <c r="B307" s="76" t="s">
        <v>323</v>
      </c>
      <c r="C307" s="121" t="s">
        <v>351</v>
      </c>
      <c r="D307" s="77" t="s">
        <v>52</v>
      </c>
      <c r="E307" s="68" t="s">
        <v>350</v>
      </c>
      <c r="F307" s="76" t="s">
        <v>57</v>
      </c>
      <c r="G307" s="79">
        <v>152</v>
      </c>
    </row>
    <row r="308" spans="1:8" s="94" customFormat="1">
      <c r="A308" s="93"/>
      <c r="B308" s="76"/>
      <c r="C308" s="76"/>
      <c r="D308" s="76"/>
      <c r="E308" s="141" t="s">
        <v>348</v>
      </c>
      <c r="F308" s="76"/>
      <c r="G308" s="79"/>
    </row>
    <row r="309" spans="1:8" s="94" customFormat="1">
      <c r="A309" s="93"/>
      <c r="B309" s="76" t="s">
        <v>324</v>
      </c>
      <c r="C309" s="121" t="s">
        <v>352</v>
      </c>
      <c r="D309" s="76" t="s">
        <v>35</v>
      </c>
      <c r="E309" s="68" t="s">
        <v>353</v>
      </c>
      <c r="F309" s="76" t="s">
        <v>57</v>
      </c>
      <c r="G309" s="79">
        <v>195.79</v>
      </c>
    </row>
    <row r="310" spans="1:8" s="94" customFormat="1">
      <c r="A310" s="93"/>
      <c r="B310" s="76"/>
      <c r="C310" s="76"/>
      <c r="D310" s="76"/>
      <c r="E310" s="141" t="s">
        <v>454</v>
      </c>
      <c r="F310" s="76"/>
      <c r="G310" s="79"/>
    </row>
    <row r="311" spans="1:8" s="94" customFormat="1" ht="18.75" customHeight="1">
      <c r="A311" s="93"/>
      <c r="B311" s="76" t="s">
        <v>325</v>
      </c>
      <c r="C311" s="121" t="s">
        <v>354</v>
      </c>
      <c r="D311" s="76" t="s">
        <v>52</v>
      </c>
      <c r="E311" s="143" t="s">
        <v>355</v>
      </c>
      <c r="F311" s="76" t="s">
        <v>128</v>
      </c>
      <c r="G311" s="79">
        <v>2</v>
      </c>
    </row>
    <row r="312" spans="1:8" s="94" customFormat="1">
      <c r="A312" s="93"/>
      <c r="B312" s="76"/>
      <c r="C312" s="76"/>
      <c r="D312" s="76"/>
      <c r="E312" s="141" t="s">
        <v>237</v>
      </c>
      <c r="F312" s="76"/>
      <c r="G312" s="79"/>
    </row>
    <row r="313" spans="1:8" s="94" customFormat="1" ht="15">
      <c r="A313" s="93"/>
      <c r="B313" s="76" t="s">
        <v>326</v>
      </c>
      <c r="C313" s="121" t="s">
        <v>366</v>
      </c>
      <c r="D313" s="76" t="s">
        <v>35</v>
      </c>
      <c r="E313" s="143" t="s">
        <v>367</v>
      </c>
      <c r="F313" s="76" t="s">
        <v>17</v>
      </c>
      <c r="G313" s="79">
        <v>1344</v>
      </c>
      <c r="H313" s="129">
        <v>49.18</v>
      </c>
    </row>
    <row r="314" spans="1:8" s="94" customFormat="1">
      <c r="A314" s="93"/>
      <c r="B314" s="76"/>
      <c r="C314" s="76"/>
      <c r="D314" s="76"/>
      <c r="E314" s="139" t="s">
        <v>339</v>
      </c>
      <c r="F314" s="76"/>
      <c r="G314" s="79"/>
    </row>
    <row r="315" spans="1:8" s="94" customFormat="1">
      <c r="A315" s="93"/>
      <c r="B315" s="76" t="s">
        <v>356</v>
      </c>
      <c r="C315" s="121" t="s">
        <v>270</v>
      </c>
      <c r="D315" s="76" t="s">
        <v>35</v>
      </c>
      <c r="E315" s="143" t="s">
        <v>368</v>
      </c>
      <c r="F315" s="76" t="s">
        <v>17</v>
      </c>
      <c r="G315" s="79">
        <v>2541.92</v>
      </c>
    </row>
    <row r="316" spans="1:8" s="94" customFormat="1">
      <c r="A316" s="93"/>
      <c r="B316" s="76"/>
      <c r="C316" s="76"/>
      <c r="D316" s="76"/>
      <c r="E316" s="139" t="s">
        <v>369</v>
      </c>
      <c r="F316" s="76"/>
      <c r="G316" s="79"/>
    </row>
    <row r="317" spans="1:8" s="94" customFormat="1">
      <c r="A317" s="93"/>
      <c r="B317" s="76" t="s">
        <v>357</v>
      </c>
      <c r="C317" s="121" t="s">
        <v>383</v>
      </c>
      <c r="D317" s="77" t="s">
        <v>35</v>
      </c>
      <c r="E317" s="143" t="s">
        <v>384</v>
      </c>
      <c r="F317" s="78" t="s">
        <v>85</v>
      </c>
      <c r="G317" s="79">
        <v>16</v>
      </c>
    </row>
    <row r="318" spans="1:8" s="94" customFormat="1">
      <c r="A318" s="93"/>
      <c r="B318" s="76"/>
      <c r="C318" s="76"/>
      <c r="D318" s="76"/>
      <c r="E318" s="141" t="s">
        <v>629</v>
      </c>
      <c r="F318" s="76"/>
      <c r="G318" s="79"/>
    </row>
    <row r="319" spans="1:8" s="94" customFormat="1" ht="21" customHeight="1">
      <c r="A319" s="93"/>
      <c r="B319" s="76" t="s">
        <v>358</v>
      </c>
      <c r="C319" s="122" t="s">
        <v>385</v>
      </c>
      <c r="D319" s="77" t="s">
        <v>35</v>
      </c>
      <c r="E319" s="143" t="s">
        <v>386</v>
      </c>
      <c r="F319" s="78" t="s">
        <v>128</v>
      </c>
      <c r="G319" s="79">
        <v>54</v>
      </c>
    </row>
    <row r="320" spans="1:8" s="94" customFormat="1">
      <c r="A320" s="93"/>
      <c r="B320" s="76"/>
      <c r="C320" s="76"/>
      <c r="D320" s="76"/>
      <c r="E320" s="141" t="s">
        <v>390</v>
      </c>
      <c r="F320" s="76"/>
      <c r="G320" s="79"/>
    </row>
    <row r="321" spans="1:10" s="94" customFormat="1">
      <c r="A321" s="93"/>
      <c r="B321" s="76" t="s">
        <v>359</v>
      </c>
      <c r="C321" s="121" t="s">
        <v>387</v>
      </c>
      <c r="D321" s="77" t="s">
        <v>35</v>
      </c>
      <c r="E321" s="143" t="s">
        <v>388</v>
      </c>
      <c r="F321" s="78" t="s">
        <v>91</v>
      </c>
      <c r="G321" s="79">
        <v>640</v>
      </c>
    </row>
    <row r="322" spans="1:10" s="94" customFormat="1">
      <c r="A322" s="93"/>
      <c r="B322" s="76"/>
      <c r="C322" s="76"/>
      <c r="D322" s="76"/>
      <c r="E322" s="141" t="s">
        <v>389</v>
      </c>
      <c r="F322" s="76"/>
      <c r="G322" s="79"/>
    </row>
    <row r="323" spans="1:10" s="94" customFormat="1">
      <c r="A323" s="93"/>
      <c r="B323" s="76" t="s">
        <v>360</v>
      </c>
      <c r="C323" s="122">
        <v>93588</v>
      </c>
      <c r="D323" s="77" t="s">
        <v>9</v>
      </c>
      <c r="E323" s="143" t="s">
        <v>391</v>
      </c>
      <c r="F323" s="78" t="s">
        <v>232</v>
      </c>
      <c r="G323" s="79">
        <v>94.24</v>
      </c>
    </row>
    <row r="324" spans="1:10" s="94" customFormat="1" ht="25.5">
      <c r="A324" s="93"/>
      <c r="B324" s="76"/>
      <c r="C324" s="76"/>
      <c r="D324" s="76"/>
      <c r="E324" s="291" t="s">
        <v>660</v>
      </c>
      <c r="F324" s="76"/>
      <c r="G324" s="79"/>
    </row>
    <row r="325" spans="1:10" s="94" customFormat="1">
      <c r="A325" s="93"/>
      <c r="B325" s="76" t="s">
        <v>361</v>
      </c>
      <c r="C325" s="132" t="s">
        <v>461</v>
      </c>
      <c r="D325" s="132" t="s">
        <v>52</v>
      </c>
      <c r="E325" s="143" t="s">
        <v>462</v>
      </c>
      <c r="F325" s="77" t="s">
        <v>91</v>
      </c>
      <c r="G325" s="132">
        <v>11.74</v>
      </c>
    </row>
    <row r="326" spans="1:10" s="94" customFormat="1" ht="15">
      <c r="A326" s="93"/>
      <c r="B326" s="132"/>
      <c r="C326" s="132"/>
      <c r="D326" s="132"/>
      <c r="E326" s="132" t="s">
        <v>463</v>
      </c>
      <c r="F326" s="77"/>
      <c r="G326" s="132"/>
    </row>
    <row r="327" spans="1:10" s="94" customFormat="1" ht="25.5">
      <c r="A327" s="93"/>
      <c r="B327" s="76" t="s">
        <v>362</v>
      </c>
      <c r="C327" s="76">
        <v>94992</v>
      </c>
      <c r="D327" s="76" t="s">
        <v>9</v>
      </c>
      <c r="E327" s="225" t="s">
        <v>464</v>
      </c>
      <c r="F327" s="77" t="s">
        <v>91</v>
      </c>
      <c r="G327" s="79">
        <v>1064.54</v>
      </c>
    </row>
    <row r="328" spans="1:10" s="94" customFormat="1">
      <c r="A328" s="93"/>
      <c r="B328" s="76"/>
      <c r="C328" s="76"/>
      <c r="D328" s="76"/>
      <c r="E328" s="141" t="s">
        <v>465</v>
      </c>
      <c r="F328" s="77"/>
      <c r="G328" s="79"/>
    </row>
    <row r="329" spans="1:10" s="94" customFormat="1">
      <c r="A329" s="93"/>
      <c r="B329" s="76" t="s">
        <v>363</v>
      </c>
      <c r="C329" s="121" t="s">
        <v>466</v>
      </c>
      <c r="D329" s="76" t="s">
        <v>35</v>
      </c>
      <c r="E329" s="225" t="s">
        <v>467</v>
      </c>
      <c r="F329" s="77" t="s">
        <v>91</v>
      </c>
      <c r="G329" s="79">
        <v>253.52</v>
      </c>
    </row>
    <row r="330" spans="1:10" s="94" customFormat="1">
      <c r="A330" s="93"/>
      <c r="B330" s="76"/>
      <c r="C330" s="76"/>
      <c r="D330" s="76"/>
      <c r="E330" s="141" t="s">
        <v>481</v>
      </c>
      <c r="F330" s="77"/>
      <c r="G330" s="79"/>
    </row>
    <row r="331" spans="1:10" s="94" customFormat="1">
      <c r="A331" s="93"/>
      <c r="B331" s="76" t="s">
        <v>364</v>
      </c>
      <c r="C331" s="132" t="s">
        <v>468</v>
      </c>
      <c r="D331" s="246" t="s">
        <v>471</v>
      </c>
      <c r="E331" s="143" t="s">
        <v>469</v>
      </c>
      <c r="F331" s="77" t="s">
        <v>57</v>
      </c>
      <c r="G331" s="132">
        <v>146.91999999999999</v>
      </c>
    </row>
    <row r="332" spans="1:10" s="94" customFormat="1">
      <c r="A332" s="93"/>
      <c r="B332" s="76"/>
      <c r="C332" s="76"/>
      <c r="D332" s="76"/>
      <c r="E332" s="141" t="s">
        <v>470</v>
      </c>
      <c r="F332" s="76"/>
      <c r="G332" s="79"/>
    </row>
    <row r="333" spans="1:10" s="94" customFormat="1">
      <c r="A333" s="93"/>
      <c r="B333" s="76" t="s">
        <v>365</v>
      </c>
      <c r="C333" s="228">
        <v>180225</v>
      </c>
      <c r="D333" s="132" t="s">
        <v>471</v>
      </c>
      <c r="E333" s="289" t="s">
        <v>633</v>
      </c>
      <c r="F333" s="78" t="s">
        <v>128</v>
      </c>
      <c r="G333" s="132">
        <v>1</v>
      </c>
    </row>
    <row r="334" spans="1:10" s="94" customFormat="1">
      <c r="A334" s="93"/>
      <c r="B334" s="132"/>
      <c r="C334" s="76"/>
      <c r="D334" s="76"/>
      <c r="E334" s="141" t="s">
        <v>477</v>
      </c>
      <c r="F334" s="76"/>
      <c r="G334" s="79"/>
    </row>
    <row r="335" spans="1:10" s="94" customFormat="1">
      <c r="A335" s="93"/>
      <c r="B335" s="76" t="s">
        <v>370</v>
      </c>
      <c r="C335" s="228">
        <v>180218</v>
      </c>
      <c r="D335" s="132" t="s">
        <v>471</v>
      </c>
      <c r="E335" s="143" t="s">
        <v>479</v>
      </c>
      <c r="F335" s="78" t="s">
        <v>128</v>
      </c>
      <c r="G335" s="132">
        <v>3</v>
      </c>
      <c r="H335" s="143"/>
      <c r="I335" s="143"/>
      <c r="J335" s="143"/>
    </row>
    <row r="336" spans="1:10" s="94" customFormat="1">
      <c r="A336" s="93"/>
      <c r="B336" s="132"/>
      <c r="C336" s="76"/>
      <c r="D336" s="76"/>
      <c r="E336" s="141" t="s">
        <v>480</v>
      </c>
      <c r="F336" s="76"/>
      <c r="G336" s="79"/>
    </row>
    <row r="337" spans="1:7" s="94" customFormat="1">
      <c r="A337" s="93"/>
      <c r="B337" s="76" t="s">
        <v>371</v>
      </c>
      <c r="C337" s="132">
        <v>180223</v>
      </c>
      <c r="D337" s="132" t="s">
        <v>471</v>
      </c>
      <c r="E337" s="143" t="s">
        <v>482</v>
      </c>
      <c r="F337" s="78" t="s">
        <v>128</v>
      </c>
      <c r="G337" s="132">
        <v>1</v>
      </c>
    </row>
    <row r="338" spans="1:7" s="94" customFormat="1">
      <c r="A338" s="93"/>
      <c r="B338" s="76"/>
      <c r="C338" s="132"/>
      <c r="D338" s="132"/>
      <c r="E338" s="141" t="s">
        <v>477</v>
      </c>
      <c r="F338" s="78"/>
      <c r="G338" s="132"/>
    </row>
    <row r="339" spans="1:7" s="94" customFormat="1">
      <c r="A339" s="93"/>
      <c r="B339" s="76" t="s">
        <v>372</v>
      </c>
      <c r="C339" s="121" t="s">
        <v>484</v>
      </c>
      <c r="D339" s="132" t="s">
        <v>35</v>
      </c>
      <c r="E339" s="143" t="s">
        <v>483</v>
      </c>
      <c r="F339" s="78" t="s">
        <v>128</v>
      </c>
      <c r="G339" s="132">
        <v>4</v>
      </c>
    </row>
    <row r="340" spans="1:7" s="94" customFormat="1">
      <c r="A340" s="93"/>
      <c r="B340" s="76"/>
      <c r="C340" s="132"/>
      <c r="D340" s="132"/>
      <c r="E340" s="141" t="s">
        <v>485</v>
      </c>
      <c r="F340" s="78"/>
      <c r="G340" s="132"/>
    </row>
    <row r="341" spans="1:7" s="94" customFormat="1">
      <c r="A341" s="93"/>
      <c r="B341" s="76" t="s">
        <v>373</v>
      </c>
      <c r="C341" s="121" t="s">
        <v>486</v>
      </c>
      <c r="D341" s="76" t="s">
        <v>35</v>
      </c>
      <c r="E341" s="143" t="s">
        <v>487</v>
      </c>
      <c r="F341" s="76" t="s">
        <v>36</v>
      </c>
      <c r="G341" s="79">
        <v>108.12</v>
      </c>
    </row>
    <row r="342" spans="1:7" s="94" customFormat="1">
      <c r="A342" s="93"/>
      <c r="B342" s="76"/>
      <c r="C342" s="122"/>
      <c r="D342" s="76"/>
      <c r="E342" s="141" t="s">
        <v>488</v>
      </c>
      <c r="F342" s="76"/>
      <c r="G342" s="79"/>
    </row>
    <row r="343" spans="1:7" s="94" customFormat="1">
      <c r="A343" s="93"/>
      <c r="B343" s="76" t="s">
        <v>374</v>
      </c>
      <c r="C343" s="122" t="s">
        <v>489</v>
      </c>
      <c r="D343" s="76" t="s">
        <v>35</v>
      </c>
      <c r="E343" s="143" t="s">
        <v>490</v>
      </c>
      <c r="F343" s="76" t="s">
        <v>17</v>
      </c>
      <c r="G343" s="79">
        <v>30.95</v>
      </c>
    </row>
    <row r="344" spans="1:7" s="94" customFormat="1">
      <c r="A344" s="93"/>
      <c r="B344" s="76"/>
      <c r="C344" s="122"/>
      <c r="D344" s="76"/>
      <c r="E344" s="141" t="s">
        <v>491</v>
      </c>
      <c r="F344" s="76"/>
      <c r="G344" s="79"/>
    </row>
    <row r="345" spans="1:7" s="94" customFormat="1">
      <c r="A345" s="93"/>
      <c r="B345" s="76" t="s">
        <v>375</v>
      </c>
      <c r="C345" s="122" t="s">
        <v>499</v>
      </c>
      <c r="D345" s="76" t="s">
        <v>35</v>
      </c>
      <c r="E345" s="143" t="s">
        <v>498</v>
      </c>
      <c r="F345" s="76" t="s">
        <v>91</v>
      </c>
      <c r="G345" s="79">
        <v>15.59</v>
      </c>
    </row>
    <row r="346" spans="1:7" s="94" customFormat="1">
      <c r="A346" s="93"/>
      <c r="B346" s="76"/>
      <c r="C346" s="122"/>
      <c r="D346" s="76"/>
      <c r="E346" s="141" t="s">
        <v>500</v>
      </c>
      <c r="F346" s="76"/>
      <c r="G346" s="79"/>
    </row>
    <row r="347" spans="1:7" s="94" customFormat="1">
      <c r="A347" s="93"/>
      <c r="B347" s="76" t="s">
        <v>478</v>
      </c>
      <c r="C347" s="122"/>
      <c r="D347" s="76" t="s">
        <v>589</v>
      </c>
      <c r="E347" s="143" t="s">
        <v>617</v>
      </c>
      <c r="F347" s="76" t="s">
        <v>128</v>
      </c>
      <c r="G347" s="79">
        <v>1</v>
      </c>
    </row>
    <row r="348" spans="1:7" s="94" customFormat="1">
      <c r="A348" s="93"/>
      <c r="B348" s="76"/>
      <c r="C348" s="122"/>
      <c r="D348" s="76"/>
      <c r="E348" s="141" t="s">
        <v>477</v>
      </c>
      <c r="F348" s="76"/>
      <c r="G348" s="79"/>
    </row>
    <row r="349" spans="1:7" s="94" customFormat="1">
      <c r="A349" s="93"/>
      <c r="B349" s="76" t="s">
        <v>492</v>
      </c>
      <c r="C349" s="122" t="s">
        <v>599</v>
      </c>
      <c r="D349" s="76" t="s">
        <v>52</v>
      </c>
      <c r="E349" s="143" t="s">
        <v>601</v>
      </c>
      <c r="F349" s="76" t="s">
        <v>91</v>
      </c>
      <c r="G349" s="79">
        <v>4.3499999999999996</v>
      </c>
    </row>
    <row r="350" spans="1:7" s="94" customFormat="1">
      <c r="A350" s="93"/>
      <c r="B350" s="76"/>
      <c r="C350" s="122"/>
      <c r="D350" s="76"/>
      <c r="E350" s="141" t="s">
        <v>600</v>
      </c>
      <c r="F350" s="76"/>
      <c r="G350" s="79"/>
    </row>
    <row r="351" spans="1:7" s="94" customFormat="1">
      <c r="A351" s="93"/>
      <c r="B351" s="76" t="s">
        <v>493</v>
      </c>
      <c r="C351" s="122" t="s">
        <v>604</v>
      </c>
      <c r="D351" s="76" t="s">
        <v>35</v>
      </c>
      <c r="E351" s="143" t="s">
        <v>605</v>
      </c>
      <c r="F351" s="76" t="s">
        <v>57</v>
      </c>
      <c r="G351" s="79">
        <v>115.98</v>
      </c>
    </row>
    <row r="352" spans="1:7" s="94" customFormat="1">
      <c r="A352" s="93"/>
      <c r="B352" s="76"/>
      <c r="C352" s="122"/>
      <c r="D352" s="76"/>
      <c r="E352" s="141" t="s">
        <v>608</v>
      </c>
      <c r="F352" s="76"/>
      <c r="G352" s="79"/>
    </row>
    <row r="353" spans="1:10" s="94" customFormat="1">
      <c r="A353" s="93"/>
      <c r="B353" s="76" t="s">
        <v>494</v>
      </c>
      <c r="C353" s="122" t="s">
        <v>606</v>
      </c>
      <c r="D353" s="76" t="s">
        <v>35</v>
      </c>
      <c r="E353" s="143" t="s">
        <v>607</v>
      </c>
      <c r="F353" s="76" t="s">
        <v>57</v>
      </c>
      <c r="G353" s="79">
        <v>382.73</v>
      </c>
    </row>
    <row r="354" spans="1:10" s="94" customFormat="1">
      <c r="A354" s="93"/>
      <c r="B354" s="76"/>
      <c r="C354" s="193"/>
      <c r="D354" s="76"/>
      <c r="E354" s="141" t="s">
        <v>609</v>
      </c>
      <c r="F354" s="76"/>
      <c r="G354" s="79"/>
    </row>
    <row r="355" spans="1:10" s="94" customFormat="1">
      <c r="A355" s="93"/>
      <c r="B355" s="76" t="s">
        <v>495</v>
      </c>
      <c r="C355" s="121" t="s">
        <v>610</v>
      </c>
      <c r="D355" s="76" t="s">
        <v>52</v>
      </c>
      <c r="E355" s="143" t="s">
        <v>611</v>
      </c>
      <c r="F355" s="76" t="s">
        <v>128</v>
      </c>
      <c r="G355" s="79">
        <v>6</v>
      </c>
    </row>
    <row r="356" spans="1:10" s="94" customFormat="1">
      <c r="A356" s="93"/>
      <c r="B356" s="76"/>
      <c r="C356" s="76"/>
      <c r="D356" s="76"/>
      <c r="E356" s="141" t="s">
        <v>584</v>
      </c>
      <c r="F356" s="76"/>
      <c r="G356" s="79"/>
    </row>
    <row r="357" spans="1:10" s="94" customFormat="1">
      <c r="A357" s="93"/>
      <c r="B357" s="76" t="s">
        <v>496</v>
      </c>
      <c r="C357" s="121" t="s">
        <v>647</v>
      </c>
      <c r="D357" s="116" t="s">
        <v>35</v>
      </c>
      <c r="E357" s="121" t="s">
        <v>648</v>
      </c>
      <c r="F357" s="76" t="s">
        <v>57</v>
      </c>
      <c r="G357" s="79">
        <v>210</v>
      </c>
    </row>
    <row r="358" spans="1:10" s="94" customFormat="1">
      <c r="A358" s="93"/>
      <c r="B358" s="76"/>
      <c r="C358" s="76"/>
      <c r="D358" s="76"/>
      <c r="E358" s="141"/>
      <c r="F358" s="76"/>
      <c r="G358" s="79"/>
    </row>
    <row r="359" spans="1:10" s="94" customFormat="1">
      <c r="A359" s="93"/>
      <c r="B359" s="76" t="s">
        <v>497</v>
      </c>
      <c r="C359" s="76"/>
      <c r="D359" s="76"/>
      <c r="E359" s="141"/>
      <c r="F359" s="76"/>
      <c r="G359" s="79"/>
    </row>
    <row r="360" spans="1:10" s="94" customFormat="1">
      <c r="A360" s="93"/>
      <c r="B360" s="76"/>
      <c r="C360" s="76"/>
      <c r="D360" s="76"/>
      <c r="E360" s="141"/>
      <c r="F360" s="76"/>
      <c r="G360" s="79"/>
    </row>
    <row r="361" spans="1:10" s="94" customFormat="1">
      <c r="A361" s="93"/>
      <c r="B361" s="76"/>
      <c r="C361" s="76"/>
      <c r="D361" s="76"/>
      <c r="E361" s="141"/>
      <c r="F361" s="76"/>
      <c r="G361" s="79"/>
    </row>
    <row r="362" spans="1:10" s="94" customFormat="1">
      <c r="A362" s="93"/>
      <c r="B362" s="76"/>
      <c r="C362" s="76"/>
      <c r="D362" s="76"/>
      <c r="E362" s="141"/>
      <c r="F362" s="76"/>
      <c r="G362" s="79"/>
    </row>
    <row r="363" spans="1:10" s="94" customFormat="1">
      <c r="A363" s="93"/>
      <c r="B363" s="76"/>
      <c r="C363" s="76"/>
      <c r="D363" s="76"/>
      <c r="E363" s="141"/>
      <c r="F363" s="76"/>
      <c r="G363" s="79"/>
    </row>
    <row r="364" spans="1:10" s="94" customFormat="1" outlineLevel="1">
      <c r="A364" s="93"/>
      <c r="B364" s="132"/>
      <c r="C364" s="132"/>
      <c r="D364" s="132"/>
      <c r="E364" s="143"/>
      <c r="F364" s="78"/>
      <c r="G364" s="132"/>
    </row>
    <row r="365" spans="1:10" s="94" customFormat="1" outlineLevel="1">
      <c r="A365" s="93"/>
    </row>
    <row r="366" spans="1:10" s="94" customFormat="1" ht="15" outlineLevel="1">
      <c r="A366" s="93"/>
      <c r="B366" s="20"/>
      <c r="C366" s="20"/>
      <c r="D366" s="21"/>
      <c r="E366" s="76"/>
      <c r="F366" s="132"/>
      <c r="G366" s="132"/>
      <c r="H366" s="143"/>
      <c r="I366" s="78"/>
      <c r="J366" s="132"/>
    </row>
    <row r="367" spans="1:10" s="94" customFormat="1" ht="15" outlineLevel="1">
      <c r="A367" s="93"/>
      <c r="B367" s="20"/>
      <c r="C367" s="20"/>
      <c r="D367" s="21"/>
      <c r="E367" s="132"/>
      <c r="F367" s="76"/>
      <c r="G367" s="76"/>
      <c r="H367" s="141"/>
      <c r="I367" s="76"/>
      <c r="J367" s="79"/>
    </row>
    <row r="368" spans="1:10" s="94" customFormat="1" ht="15" outlineLevel="1">
      <c r="A368" s="93"/>
      <c r="B368" s="303"/>
      <c r="C368" s="303"/>
      <c r="D368" s="303"/>
      <c r="E368" s="303"/>
      <c r="F368" s="303"/>
      <c r="G368" s="303"/>
    </row>
    <row r="369" spans="1:11" s="94" customFormat="1" ht="15" outlineLevel="1">
      <c r="A369" s="93"/>
      <c r="B369" s="304" t="s">
        <v>657</v>
      </c>
      <c r="C369" s="304"/>
      <c r="D369" s="304"/>
      <c r="E369" s="304"/>
      <c r="F369" s="304"/>
      <c r="G369" s="304"/>
      <c r="H369" s="304"/>
      <c r="I369" s="304"/>
      <c r="J369" s="304"/>
      <c r="K369" s="304"/>
    </row>
    <row r="370" spans="1:11" s="94" customFormat="1" ht="15" outlineLevel="1">
      <c r="A370" s="93"/>
      <c r="B370" s="301" t="s">
        <v>41</v>
      </c>
      <c r="C370" s="301"/>
      <c r="D370" s="301"/>
      <c r="E370" s="301"/>
      <c r="F370" s="301"/>
      <c r="G370" s="301"/>
    </row>
    <row r="371" spans="1:11" s="94" customFormat="1" ht="15" outlineLevel="1">
      <c r="A371" s="93"/>
      <c r="B371" s="301" t="s">
        <v>40</v>
      </c>
      <c r="C371" s="301"/>
      <c r="D371" s="301"/>
      <c r="E371" s="301"/>
      <c r="F371" s="301"/>
      <c r="G371" s="301"/>
    </row>
    <row r="372" spans="1:11" s="94" customFormat="1" ht="15" outlineLevel="1">
      <c r="A372" s="93"/>
      <c r="B372" s="301" t="s">
        <v>42</v>
      </c>
      <c r="C372" s="301"/>
      <c r="D372" s="301"/>
      <c r="E372" s="301"/>
      <c r="F372" s="301"/>
      <c r="G372" s="301"/>
    </row>
    <row r="373" spans="1:11" s="94" customFormat="1" ht="18" outlineLevel="1">
      <c r="A373" s="93"/>
      <c r="B373" s="302"/>
      <c r="C373" s="302"/>
      <c r="D373" s="302"/>
      <c r="E373" s="302"/>
      <c r="F373" s="302"/>
      <c r="G373" s="302"/>
    </row>
    <row r="374" spans="1:11" s="1" customFormat="1" ht="18" outlineLevel="1">
      <c r="A374" s="2"/>
      <c r="B374" s="25"/>
      <c r="C374" s="25"/>
      <c r="D374" s="26"/>
      <c r="E374" s="29"/>
      <c r="F374" s="29"/>
      <c r="G374" s="27"/>
    </row>
    <row r="375" spans="1:11" s="1" customFormat="1" outlineLevel="1">
      <c r="A375" s="2"/>
      <c r="B375" s="3"/>
      <c r="C375" s="3"/>
      <c r="D375" s="3"/>
      <c r="E375" s="3"/>
      <c r="F375" s="3"/>
      <c r="G375" s="4"/>
    </row>
    <row r="376" spans="1:11" s="1" customFormat="1" outlineLevel="1">
      <c r="A376" s="2"/>
      <c r="B376" s="3"/>
      <c r="C376" s="3"/>
      <c r="D376" s="3"/>
      <c r="E376" s="3"/>
      <c r="F376" s="3"/>
      <c r="G376" s="4"/>
    </row>
    <row r="377" spans="1:11" s="1" customFormat="1" outlineLevel="1">
      <c r="A377" s="2"/>
      <c r="B377" s="3"/>
      <c r="C377" s="3"/>
      <c r="D377" s="3"/>
      <c r="E377" s="3"/>
      <c r="F377" s="3"/>
      <c r="G377" s="4"/>
    </row>
    <row r="378" spans="1:11" s="7" customFormat="1" ht="18.75" customHeight="1">
      <c r="A378" s="2"/>
      <c r="B378" s="3"/>
      <c r="C378" s="3"/>
      <c r="D378" s="3"/>
      <c r="E378" s="3"/>
      <c r="F378" s="3"/>
      <c r="G378" s="4"/>
      <c r="H378" s="6"/>
    </row>
    <row r="379" spans="1:11" s="7" customFormat="1" outlineLevel="1">
      <c r="A379" s="2"/>
      <c r="B379" s="3"/>
      <c r="C379" s="3"/>
      <c r="D379" s="3"/>
      <c r="E379" s="3"/>
      <c r="F379" s="3"/>
      <c r="G379" s="4"/>
      <c r="H379" s="6"/>
    </row>
    <row r="380" spans="1:11" s="7" customFormat="1" outlineLevel="1">
      <c r="A380" s="2"/>
      <c r="B380" s="3"/>
      <c r="C380" s="3"/>
      <c r="D380" s="3"/>
      <c r="E380" s="3"/>
      <c r="F380" s="3"/>
      <c r="G380" s="4"/>
      <c r="H380" s="6"/>
    </row>
    <row r="381" spans="1:11" s="7" customFormat="1" outlineLevel="1">
      <c r="A381" s="2"/>
      <c r="B381" s="3"/>
      <c r="C381" s="3"/>
      <c r="D381" s="3"/>
      <c r="E381" s="3"/>
      <c r="F381" s="3"/>
      <c r="G381" s="4"/>
      <c r="H381" s="6"/>
    </row>
    <row r="382" spans="1:11" s="7" customFormat="1" outlineLevel="1">
      <c r="A382" s="2"/>
      <c r="B382" s="3"/>
      <c r="C382" s="3"/>
      <c r="D382" s="3"/>
      <c r="E382" s="3"/>
      <c r="F382" s="3"/>
      <c r="G382" s="4"/>
      <c r="H382" s="6"/>
    </row>
    <row r="383" spans="1:11" s="7" customFormat="1" outlineLevel="1">
      <c r="A383" s="2"/>
      <c r="B383" s="3"/>
      <c r="C383" s="3"/>
      <c r="D383" s="3"/>
      <c r="E383" s="3"/>
      <c r="F383" s="3"/>
      <c r="G383" s="4"/>
      <c r="H383" s="6"/>
    </row>
    <row r="384" spans="1:11" s="7" customFormat="1" outlineLevel="1">
      <c r="A384" s="2"/>
      <c r="B384" s="3"/>
      <c r="C384" s="3"/>
      <c r="D384" s="3"/>
      <c r="E384" s="3"/>
      <c r="F384" s="3"/>
      <c r="G384" s="4"/>
      <c r="H384" s="6"/>
    </row>
    <row r="385" spans="1:8" s="7" customFormat="1" outlineLevel="1">
      <c r="A385" s="2"/>
      <c r="B385" s="3"/>
      <c r="C385" s="3"/>
      <c r="D385" s="3"/>
      <c r="E385" s="3"/>
      <c r="F385" s="3"/>
      <c r="G385" s="4"/>
      <c r="H385" s="6"/>
    </row>
    <row r="386" spans="1:8" s="7" customFormat="1" outlineLevel="1">
      <c r="A386" s="2"/>
      <c r="B386" s="3"/>
      <c r="C386" s="3"/>
      <c r="D386" s="3"/>
      <c r="E386" s="3"/>
      <c r="F386" s="3"/>
      <c r="G386" s="4"/>
      <c r="H386" s="6"/>
    </row>
    <row r="387" spans="1:8" s="7" customFormat="1" outlineLevel="1">
      <c r="A387" s="2"/>
      <c r="B387" s="3"/>
      <c r="C387" s="3"/>
      <c r="D387" s="3"/>
      <c r="E387" s="3"/>
      <c r="F387" s="3"/>
      <c r="G387" s="4"/>
      <c r="H387" s="6"/>
    </row>
    <row r="388" spans="1:8" s="7" customFormat="1" outlineLevel="1">
      <c r="A388" s="2"/>
      <c r="B388" s="3"/>
      <c r="C388" s="3"/>
      <c r="D388" s="3"/>
      <c r="E388" s="3"/>
      <c r="F388" s="3"/>
      <c r="G388" s="4"/>
      <c r="H388" s="6"/>
    </row>
    <row r="389" spans="1:8" s="7" customFormat="1" outlineLevel="1">
      <c r="A389" s="2"/>
      <c r="B389" s="3"/>
      <c r="C389" s="3"/>
      <c r="D389" s="3"/>
      <c r="E389" s="3"/>
      <c r="F389" s="3"/>
      <c r="G389" s="4"/>
      <c r="H389" s="6"/>
    </row>
    <row r="390" spans="1:8" s="7" customFormat="1" outlineLevel="1">
      <c r="A390" s="2"/>
      <c r="B390" s="3"/>
      <c r="C390" s="3"/>
      <c r="D390" s="3"/>
      <c r="E390" s="3"/>
      <c r="F390" s="3"/>
      <c r="G390" s="4"/>
      <c r="H390" s="6"/>
    </row>
    <row r="391" spans="1:8" s="7" customFormat="1" outlineLevel="1">
      <c r="A391" s="2"/>
      <c r="B391" s="3"/>
      <c r="C391" s="3"/>
      <c r="D391" s="3"/>
      <c r="E391" s="3"/>
      <c r="F391" s="3"/>
      <c r="G391" s="4"/>
      <c r="H391" s="6"/>
    </row>
    <row r="392" spans="1:8" s="7" customFormat="1" outlineLevel="1">
      <c r="A392" s="2"/>
      <c r="B392" s="3"/>
      <c r="C392" s="3"/>
      <c r="D392" s="3"/>
      <c r="E392" s="3"/>
      <c r="F392" s="3"/>
      <c r="G392" s="4"/>
      <c r="H392" s="6"/>
    </row>
    <row r="393" spans="1:8" s="7" customFormat="1" outlineLevel="1">
      <c r="A393" s="2"/>
      <c r="B393" s="3"/>
      <c r="C393" s="3"/>
      <c r="D393" s="3"/>
      <c r="E393" s="3"/>
      <c r="F393" s="3"/>
      <c r="G393" s="4"/>
      <c r="H393" s="6"/>
    </row>
    <row r="394" spans="1:8" s="7" customFormat="1" outlineLevel="1">
      <c r="A394" s="2"/>
      <c r="B394" s="3"/>
      <c r="C394" s="3"/>
      <c r="D394" s="3"/>
      <c r="E394" s="3"/>
      <c r="F394" s="3"/>
      <c r="G394" s="4"/>
      <c r="H394" s="6"/>
    </row>
    <row r="395" spans="1:8" s="7" customFormat="1" outlineLevel="1">
      <c r="A395" s="2"/>
      <c r="B395" s="3"/>
      <c r="C395" s="3"/>
      <c r="D395" s="3"/>
      <c r="E395" s="3"/>
      <c r="F395" s="3"/>
      <c r="G395" s="4"/>
      <c r="H395" s="6"/>
    </row>
    <row r="396" spans="1:8" s="7" customFormat="1" outlineLevel="1">
      <c r="A396" s="2"/>
      <c r="B396" s="3"/>
      <c r="C396" s="3"/>
      <c r="D396" s="3"/>
      <c r="E396" s="3"/>
      <c r="F396" s="3"/>
      <c r="G396" s="4"/>
      <c r="H396" s="6"/>
    </row>
    <row r="397" spans="1:8" s="7" customFormat="1" outlineLevel="1">
      <c r="A397" s="2"/>
      <c r="B397" s="3"/>
      <c r="C397" s="3"/>
      <c r="D397" s="3"/>
      <c r="E397" s="3"/>
      <c r="F397" s="3"/>
      <c r="G397" s="4"/>
      <c r="H397" s="6"/>
    </row>
    <row r="398" spans="1:8" s="7" customFormat="1" outlineLevel="1">
      <c r="A398" s="2"/>
      <c r="B398" s="3"/>
      <c r="C398" s="3"/>
      <c r="D398" s="3"/>
      <c r="E398" s="3"/>
      <c r="F398" s="3"/>
      <c r="G398" s="4"/>
      <c r="H398" s="6"/>
    </row>
    <row r="399" spans="1:8" s="7" customFormat="1" outlineLevel="1">
      <c r="A399" s="2"/>
      <c r="B399" s="3"/>
      <c r="C399" s="3"/>
      <c r="D399" s="3"/>
      <c r="E399" s="3"/>
      <c r="F399" s="3"/>
      <c r="G399" s="4"/>
      <c r="H399" s="6"/>
    </row>
    <row r="400" spans="1:8" s="7" customFormat="1" outlineLevel="1">
      <c r="A400" s="2"/>
      <c r="B400" s="3"/>
      <c r="C400" s="3"/>
      <c r="D400" s="3"/>
      <c r="E400" s="3"/>
      <c r="F400" s="3"/>
      <c r="G400" s="4"/>
      <c r="H400" s="6"/>
    </row>
    <row r="401" spans="1:8" s="7" customFormat="1" outlineLevel="1">
      <c r="A401" s="2"/>
      <c r="B401" s="3"/>
      <c r="C401" s="3"/>
      <c r="D401" s="3"/>
      <c r="E401" s="3"/>
      <c r="F401" s="3"/>
      <c r="G401" s="4"/>
      <c r="H401" s="6"/>
    </row>
    <row r="402" spans="1:8" s="7" customFormat="1" outlineLevel="1">
      <c r="A402" s="2"/>
      <c r="B402" s="3"/>
      <c r="C402" s="3"/>
      <c r="D402" s="3"/>
      <c r="E402" s="3"/>
      <c r="F402" s="3"/>
      <c r="G402" s="4"/>
      <c r="H402" s="6"/>
    </row>
    <row r="403" spans="1:8" s="7" customFormat="1" outlineLevel="1">
      <c r="A403" s="2"/>
      <c r="B403" s="3"/>
      <c r="C403" s="3"/>
      <c r="D403" s="3"/>
      <c r="E403" s="3"/>
      <c r="F403" s="3"/>
      <c r="G403" s="4"/>
      <c r="H403" s="6"/>
    </row>
    <row r="404" spans="1:8" s="7" customFormat="1" outlineLevel="1">
      <c r="A404" s="2"/>
      <c r="B404" s="3"/>
      <c r="C404" s="3"/>
      <c r="D404" s="3"/>
      <c r="E404" s="3"/>
      <c r="F404" s="3"/>
      <c r="G404" s="4"/>
      <c r="H404" s="6"/>
    </row>
    <row r="405" spans="1:8" s="7" customFormat="1" outlineLevel="1">
      <c r="A405" s="2"/>
      <c r="B405" s="3"/>
      <c r="C405" s="3"/>
      <c r="D405" s="3"/>
      <c r="E405" s="3"/>
      <c r="F405" s="3"/>
      <c r="G405" s="4"/>
      <c r="H405" s="6"/>
    </row>
    <row r="406" spans="1:8" s="7" customFormat="1" outlineLevel="1">
      <c r="A406" s="2"/>
      <c r="B406" s="3"/>
      <c r="C406" s="3"/>
      <c r="D406" s="3"/>
      <c r="E406" s="3"/>
      <c r="F406" s="3"/>
      <c r="G406" s="4"/>
      <c r="H406" s="6"/>
    </row>
    <row r="407" spans="1:8" s="7" customFormat="1" outlineLevel="1">
      <c r="A407" s="2"/>
      <c r="B407" s="3"/>
      <c r="C407" s="3"/>
      <c r="D407" s="3"/>
      <c r="E407" s="3"/>
      <c r="F407" s="3"/>
      <c r="G407" s="4"/>
      <c r="H407" s="6"/>
    </row>
    <row r="408" spans="1:8" s="7" customFormat="1" outlineLevel="1">
      <c r="A408" s="2"/>
      <c r="B408" s="3"/>
      <c r="C408" s="3"/>
      <c r="D408" s="3"/>
      <c r="E408" s="3"/>
      <c r="F408" s="3"/>
      <c r="G408" s="4"/>
      <c r="H408" s="6"/>
    </row>
    <row r="409" spans="1:8" s="7" customFormat="1" outlineLevel="1">
      <c r="A409" s="2"/>
      <c r="B409" s="3"/>
      <c r="C409" s="3"/>
      <c r="D409" s="3"/>
      <c r="E409" s="3"/>
      <c r="F409" s="3"/>
      <c r="G409" s="4"/>
      <c r="H409" s="6"/>
    </row>
    <row r="410" spans="1:8" s="7" customFormat="1" outlineLevel="1">
      <c r="A410" s="2"/>
      <c r="B410" s="3"/>
      <c r="C410" s="3"/>
      <c r="D410" s="3"/>
      <c r="E410" s="3"/>
      <c r="F410" s="3"/>
      <c r="G410" s="4"/>
      <c r="H410" s="6"/>
    </row>
    <row r="411" spans="1:8" s="7" customFormat="1" outlineLevel="1">
      <c r="A411" s="2"/>
      <c r="B411" s="3"/>
      <c r="C411" s="3"/>
      <c r="D411" s="3"/>
      <c r="E411" s="3"/>
      <c r="F411" s="3"/>
      <c r="G411" s="4"/>
      <c r="H411" s="6"/>
    </row>
    <row r="412" spans="1:8" s="7" customFormat="1" outlineLevel="1">
      <c r="A412" s="2"/>
      <c r="B412" s="3"/>
      <c r="C412" s="3"/>
      <c r="D412" s="3"/>
      <c r="E412" s="3"/>
      <c r="F412" s="3"/>
      <c r="G412" s="4"/>
      <c r="H412" s="6"/>
    </row>
    <row r="413" spans="1:8" s="7" customFormat="1" outlineLevel="1">
      <c r="A413" s="2"/>
      <c r="B413" s="3"/>
      <c r="C413" s="3"/>
      <c r="D413" s="3"/>
      <c r="E413" s="3"/>
      <c r="F413" s="3"/>
      <c r="G413" s="4"/>
      <c r="H413" s="6"/>
    </row>
    <row r="414" spans="1:8" s="7" customFormat="1" outlineLevel="1">
      <c r="A414" s="2"/>
      <c r="B414" s="3"/>
      <c r="C414" s="3"/>
      <c r="D414" s="3"/>
      <c r="E414" s="3"/>
      <c r="F414" s="3"/>
      <c r="G414" s="4"/>
      <c r="H414" s="6"/>
    </row>
    <row r="415" spans="1:8" s="7" customFormat="1" outlineLevel="1">
      <c r="A415" s="2"/>
      <c r="B415" s="3"/>
      <c r="C415" s="3"/>
      <c r="D415" s="3"/>
      <c r="E415" s="3"/>
      <c r="F415" s="3"/>
      <c r="G415" s="4"/>
      <c r="H415" s="6"/>
    </row>
    <row r="416" spans="1:8" s="7" customFormat="1" outlineLevel="1">
      <c r="A416" s="2"/>
      <c r="B416" s="3"/>
      <c r="C416" s="3"/>
      <c r="D416" s="3"/>
      <c r="E416" s="3"/>
      <c r="F416" s="3"/>
      <c r="G416" s="4"/>
      <c r="H416" s="6"/>
    </row>
    <row r="417" spans="1:8" s="7" customFormat="1" outlineLevel="1">
      <c r="A417" s="2"/>
      <c r="B417" s="3"/>
      <c r="C417" s="3"/>
      <c r="D417" s="3"/>
      <c r="E417" s="3"/>
      <c r="F417" s="3"/>
      <c r="G417" s="4"/>
      <c r="H417" s="6"/>
    </row>
    <row r="418" spans="1:8" s="7" customFormat="1" outlineLevel="1">
      <c r="A418" s="2"/>
      <c r="B418" s="3"/>
      <c r="C418" s="3"/>
      <c r="D418" s="3"/>
      <c r="E418" s="3"/>
      <c r="F418" s="3"/>
      <c r="G418" s="4"/>
      <c r="H418" s="6"/>
    </row>
    <row r="419" spans="1:8" s="1" customFormat="1" ht="18.75" customHeight="1" outlineLevel="1">
      <c r="A419" s="2"/>
      <c r="B419" s="3"/>
      <c r="C419" s="3"/>
      <c r="D419" s="3"/>
      <c r="E419" s="3"/>
      <c r="F419" s="3"/>
      <c r="G419" s="4"/>
    </row>
    <row r="420" spans="1:8" s="1" customFormat="1" ht="18.75" customHeight="1">
      <c r="A420" s="2"/>
      <c r="B420" s="3"/>
      <c r="C420" s="3"/>
      <c r="D420" s="3"/>
      <c r="E420" s="3"/>
      <c r="F420" s="3"/>
      <c r="G420" s="4"/>
    </row>
    <row r="421" spans="1:8" s="1" customFormat="1" outlineLevel="1">
      <c r="A421" s="2"/>
      <c r="B421" s="3"/>
      <c r="C421" s="3"/>
      <c r="D421" s="3"/>
      <c r="E421" s="3"/>
      <c r="F421" s="3"/>
      <c r="G421" s="4"/>
    </row>
    <row r="422" spans="1:8" s="1" customFormat="1" outlineLevel="1">
      <c r="A422" s="2"/>
      <c r="B422" s="3"/>
      <c r="C422" s="3"/>
      <c r="D422" s="3"/>
      <c r="E422" s="3"/>
      <c r="F422" s="3"/>
      <c r="G422" s="4"/>
    </row>
    <row r="423" spans="1:8" s="1" customFormat="1" outlineLevel="1">
      <c r="A423" s="2"/>
      <c r="B423" s="3"/>
      <c r="C423" s="3"/>
      <c r="D423" s="3"/>
      <c r="E423" s="3"/>
      <c r="F423" s="3"/>
      <c r="G423" s="4"/>
    </row>
    <row r="424" spans="1:8" s="1" customFormat="1" outlineLevel="1">
      <c r="A424" s="2"/>
      <c r="B424" s="3"/>
      <c r="C424" s="3"/>
      <c r="D424" s="3"/>
      <c r="E424" s="3"/>
      <c r="F424" s="3"/>
      <c r="G424" s="4"/>
    </row>
    <row r="425" spans="1:8" s="1" customFormat="1" outlineLevel="1">
      <c r="A425" s="2"/>
      <c r="B425" s="3"/>
      <c r="C425" s="3"/>
      <c r="D425" s="3"/>
      <c r="E425" s="3"/>
      <c r="F425" s="3"/>
      <c r="G425" s="4"/>
    </row>
    <row r="426" spans="1:8" s="1" customFormat="1" outlineLevel="1">
      <c r="A426" s="2"/>
      <c r="B426" s="3"/>
      <c r="C426" s="3"/>
      <c r="D426" s="3"/>
      <c r="E426" s="3"/>
      <c r="F426" s="3"/>
      <c r="G426" s="4"/>
    </row>
    <row r="427" spans="1:8" s="1" customFormat="1" outlineLevel="1">
      <c r="A427" s="2"/>
      <c r="B427" s="3"/>
      <c r="C427" s="3"/>
      <c r="D427" s="3"/>
      <c r="E427" s="3"/>
      <c r="F427" s="3"/>
      <c r="G427" s="4"/>
    </row>
    <row r="428" spans="1:8" s="1" customFormat="1" outlineLevel="1">
      <c r="A428" s="2"/>
      <c r="B428" s="3"/>
      <c r="C428" s="3"/>
      <c r="D428" s="3"/>
      <c r="E428" s="3"/>
      <c r="F428" s="3"/>
      <c r="G428" s="4"/>
    </row>
    <row r="429" spans="1:8" s="1" customFormat="1" outlineLevel="1">
      <c r="A429" s="2"/>
      <c r="B429" s="3"/>
      <c r="C429" s="3"/>
      <c r="D429" s="3"/>
      <c r="E429" s="3"/>
      <c r="F429" s="3"/>
      <c r="G429" s="4"/>
    </row>
    <row r="430" spans="1:8" s="1" customFormat="1" outlineLevel="1">
      <c r="A430" s="2"/>
      <c r="B430" s="3"/>
      <c r="C430" s="3"/>
      <c r="D430" s="3"/>
      <c r="E430" s="3"/>
      <c r="F430" s="3"/>
      <c r="G430" s="4"/>
    </row>
    <row r="431" spans="1:8" s="1" customFormat="1" outlineLevel="1">
      <c r="A431" s="2"/>
      <c r="B431" s="3"/>
      <c r="C431" s="3"/>
      <c r="D431" s="3"/>
      <c r="E431" s="3"/>
      <c r="F431" s="3"/>
      <c r="G431" s="4"/>
    </row>
    <row r="432" spans="1:8" s="1" customFormat="1" outlineLevel="1">
      <c r="A432" s="2"/>
      <c r="B432" s="3"/>
      <c r="C432" s="3"/>
      <c r="D432" s="3"/>
      <c r="E432" s="3"/>
      <c r="F432" s="3"/>
      <c r="G432" s="4"/>
    </row>
    <row r="433" spans="1:7" s="1" customFormat="1" outlineLevel="1">
      <c r="A433" s="2"/>
      <c r="B433" s="3"/>
      <c r="C433" s="3"/>
      <c r="D433" s="3"/>
      <c r="E433" s="3"/>
      <c r="F433" s="3"/>
      <c r="G433" s="4"/>
    </row>
    <row r="434" spans="1:7" s="1" customFormat="1" outlineLevel="1">
      <c r="A434" s="2"/>
      <c r="B434" s="3"/>
      <c r="C434" s="3"/>
      <c r="D434" s="3"/>
      <c r="E434" s="3"/>
      <c r="F434" s="3"/>
      <c r="G434" s="4"/>
    </row>
    <row r="435" spans="1:7" s="1" customFormat="1" outlineLevel="1">
      <c r="A435" s="2"/>
      <c r="B435" s="3"/>
      <c r="C435" s="3"/>
      <c r="D435" s="3"/>
      <c r="E435" s="3"/>
      <c r="F435" s="3"/>
      <c r="G435" s="4"/>
    </row>
    <row r="436" spans="1:7" s="1" customFormat="1" outlineLevel="1">
      <c r="A436" s="2"/>
      <c r="B436" s="3"/>
      <c r="C436" s="3"/>
      <c r="D436" s="3"/>
      <c r="E436" s="3"/>
      <c r="F436" s="3"/>
      <c r="G436" s="4"/>
    </row>
    <row r="437" spans="1:7" s="1" customFormat="1" outlineLevel="1">
      <c r="A437" s="2"/>
      <c r="B437" s="3"/>
      <c r="C437" s="3"/>
      <c r="D437" s="3"/>
      <c r="E437" s="3"/>
      <c r="F437" s="3"/>
      <c r="G437" s="4"/>
    </row>
    <row r="438" spans="1:7" s="1" customFormat="1" outlineLevel="1">
      <c r="A438" s="2"/>
      <c r="B438" s="3"/>
      <c r="C438" s="3"/>
      <c r="D438" s="3"/>
      <c r="E438" s="3"/>
      <c r="F438" s="3"/>
      <c r="G438" s="4"/>
    </row>
    <row r="439" spans="1:7" s="1" customFormat="1" outlineLevel="1">
      <c r="A439" s="2"/>
      <c r="B439" s="3"/>
      <c r="C439" s="3"/>
      <c r="D439" s="3"/>
      <c r="E439" s="3"/>
      <c r="F439" s="3"/>
      <c r="G439" s="4"/>
    </row>
    <row r="440" spans="1:7" s="1" customFormat="1" outlineLevel="1">
      <c r="A440" s="2"/>
      <c r="B440" s="3"/>
      <c r="C440" s="3"/>
      <c r="D440" s="3"/>
      <c r="E440" s="3"/>
      <c r="F440" s="3"/>
      <c r="G440" s="4"/>
    </row>
    <row r="441" spans="1:7" s="1" customFormat="1" outlineLevel="1">
      <c r="A441" s="2"/>
      <c r="B441" s="3"/>
      <c r="C441" s="3"/>
      <c r="D441" s="3"/>
      <c r="E441" s="3"/>
      <c r="F441" s="3"/>
      <c r="G441" s="4"/>
    </row>
    <row r="442" spans="1:7" s="1" customFormat="1" outlineLevel="1">
      <c r="A442" s="2"/>
      <c r="B442" s="3"/>
      <c r="C442" s="3"/>
      <c r="D442" s="3"/>
      <c r="E442" s="3"/>
      <c r="F442" s="3"/>
      <c r="G442" s="4"/>
    </row>
    <row r="443" spans="1:7" s="1" customFormat="1" outlineLevel="1">
      <c r="A443" s="2"/>
      <c r="B443" s="3"/>
      <c r="C443" s="3"/>
      <c r="D443" s="3"/>
      <c r="E443" s="3"/>
      <c r="F443" s="3"/>
      <c r="G443" s="4"/>
    </row>
    <row r="444" spans="1:7" s="1" customFormat="1" outlineLevel="1">
      <c r="A444" s="2"/>
      <c r="B444" s="3"/>
      <c r="C444" s="3"/>
      <c r="D444" s="3"/>
      <c r="E444" s="3"/>
      <c r="F444" s="3"/>
      <c r="G444" s="4"/>
    </row>
    <row r="445" spans="1:7" s="1" customFormat="1" outlineLevel="1">
      <c r="A445" s="2"/>
      <c r="B445" s="3"/>
      <c r="C445" s="3"/>
      <c r="D445" s="3"/>
      <c r="E445" s="3"/>
      <c r="F445" s="3"/>
      <c r="G445" s="4"/>
    </row>
    <row r="446" spans="1:7" s="1" customFormat="1" outlineLevel="1">
      <c r="A446" s="2"/>
      <c r="B446" s="3"/>
      <c r="C446" s="3"/>
      <c r="D446" s="3"/>
      <c r="E446" s="3"/>
      <c r="F446" s="3"/>
      <c r="G446" s="4"/>
    </row>
    <row r="447" spans="1:7" s="1" customFormat="1" outlineLevel="1">
      <c r="A447" s="2"/>
      <c r="B447" s="3"/>
      <c r="C447" s="3"/>
      <c r="D447" s="3"/>
      <c r="E447" s="3"/>
      <c r="F447" s="3"/>
      <c r="G447" s="4"/>
    </row>
    <row r="448" spans="1:7" s="1" customFormat="1" outlineLevel="1">
      <c r="A448" s="2"/>
      <c r="B448" s="3"/>
      <c r="C448" s="3"/>
      <c r="D448" s="3"/>
      <c r="E448" s="3"/>
      <c r="F448" s="3"/>
      <c r="G448" s="4"/>
    </row>
    <row r="449" spans="1:7" s="1" customFormat="1" outlineLevel="1">
      <c r="A449" s="2"/>
      <c r="B449" s="3"/>
      <c r="C449" s="3"/>
      <c r="D449" s="3"/>
      <c r="E449" s="3"/>
      <c r="F449" s="3"/>
      <c r="G449" s="4"/>
    </row>
    <row r="450" spans="1:7" s="1" customFormat="1" outlineLevel="1">
      <c r="A450" s="2"/>
      <c r="B450" s="3"/>
      <c r="C450" s="3"/>
      <c r="D450" s="3"/>
      <c r="E450" s="3"/>
      <c r="F450" s="3"/>
      <c r="G450" s="4"/>
    </row>
    <row r="451" spans="1:7" s="1" customFormat="1" outlineLevel="1">
      <c r="A451" s="2"/>
      <c r="B451" s="3"/>
      <c r="C451" s="3"/>
      <c r="D451" s="3"/>
      <c r="E451" s="3"/>
      <c r="F451" s="3"/>
      <c r="G451" s="4"/>
    </row>
    <row r="452" spans="1:7" s="1" customFormat="1" outlineLevel="1">
      <c r="A452" s="2"/>
      <c r="B452" s="3"/>
      <c r="C452" s="3"/>
      <c r="D452" s="3"/>
      <c r="E452" s="3"/>
      <c r="F452" s="3"/>
      <c r="G452" s="4"/>
    </row>
    <row r="453" spans="1:7" s="1" customFormat="1" outlineLevel="1">
      <c r="A453" s="2"/>
      <c r="B453" s="3"/>
      <c r="C453" s="3"/>
      <c r="D453" s="3"/>
      <c r="E453" s="3"/>
      <c r="F453" s="3"/>
      <c r="G453" s="4"/>
    </row>
    <row r="454" spans="1:7" s="1" customFormat="1" outlineLevel="1">
      <c r="A454" s="2"/>
      <c r="B454" s="3"/>
      <c r="C454" s="3"/>
      <c r="D454" s="3"/>
      <c r="E454" s="3"/>
      <c r="F454" s="3"/>
      <c r="G454" s="4"/>
    </row>
    <row r="455" spans="1:7" s="1" customFormat="1" outlineLevel="1">
      <c r="A455" s="2"/>
      <c r="B455" s="3"/>
      <c r="C455" s="3"/>
      <c r="D455" s="3"/>
      <c r="E455" s="3"/>
      <c r="F455" s="3"/>
      <c r="G455" s="4"/>
    </row>
    <row r="456" spans="1:7" s="1" customFormat="1" outlineLevel="1">
      <c r="A456" s="2"/>
      <c r="B456" s="3"/>
      <c r="C456" s="3"/>
      <c r="D456" s="3"/>
      <c r="E456" s="3"/>
      <c r="F456" s="3"/>
      <c r="G456" s="4"/>
    </row>
    <row r="457" spans="1:7" s="1" customFormat="1" outlineLevel="1">
      <c r="A457" s="2"/>
      <c r="B457" s="3"/>
      <c r="C457" s="3"/>
      <c r="D457" s="3"/>
      <c r="E457" s="3"/>
      <c r="F457" s="3"/>
      <c r="G457" s="4"/>
    </row>
    <row r="458" spans="1:7" s="1" customFormat="1" outlineLevel="1">
      <c r="A458" s="2"/>
      <c r="B458" s="3"/>
      <c r="C458" s="3"/>
      <c r="D458" s="3"/>
      <c r="E458" s="3"/>
      <c r="F458" s="3"/>
      <c r="G458" s="4"/>
    </row>
    <row r="459" spans="1:7" s="1" customFormat="1" outlineLevel="1">
      <c r="A459" s="2"/>
      <c r="B459" s="3"/>
      <c r="C459" s="3"/>
      <c r="D459" s="3"/>
      <c r="E459" s="3"/>
      <c r="F459" s="3"/>
      <c r="G459" s="4"/>
    </row>
    <row r="460" spans="1:7" s="1" customFormat="1" outlineLevel="1">
      <c r="A460" s="2"/>
      <c r="B460" s="3"/>
      <c r="C460" s="3"/>
      <c r="D460" s="3"/>
      <c r="E460" s="3"/>
      <c r="F460" s="3"/>
      <c r="G460" s="4"/>
    </row>
    <row r="461" spans="1:7" s="1" customFormat="1" outlineLevel="1">
      <c r="A461" s="2"/>
      <c r="B461" s="3"/>
      <c r="C461" s="3"/>
      <c r="D461" s="3"/>
      <c r="E461" s="3"/>
      <c r="F461" s="3"/>
      <c r="G461" s="4"/>
    </row>
    <row r="462" spans="1:7" s="1" customFormat="1" outlineLevel="1">
      <c r="A462" s="2"/>
      <c r="B462" s="3"/>
      <c r="C462" s="3"/>
      <c r="D462" s="3"/>
      <c r="E462" s="3"/>
      <c r="F462" s="3"/>
      <c r="G462" s="4"/>
    </row>
    <row r="463" spans="1:7" s="1" customFormat="1" outlineLevel="1">
      <c r="A463" s="2"/>
      <c r="B463" s="3"/>
      <c r="C463" s="3"/>
      <c r="D463" s="3"/>
      <c r="E463" s="3"/>
      <c r="F463" s="3"/>
      <c r="G463" s="4"/>
    </row>
    <row r="464" spans="1:7" s="1" customFormat="1" outlineLevel="1">
      <c r="A464" s="2"/>
      <c r="B464" s="3"/>
      <c r="C464" s="3"/>
      <c r="D464" s="3"/>
      <c r="E464" s="3"/>
      <c r="F464" s="3"/>
      <c r="G464" s="4"/>
    </row>
    <row r="465" spans="1:7" s="1" customFormat="1" ht="18.75" customHeight="1" outlineLevel="1">
      <c r="A465" s="2"/>
      <c r="B465" s="3"/>
      <c r="C465" s="3"/>
      <c r="D465" s="3"/>
      <c r="E465" s="3"/>
      <c r="F465" s="3"/>
      <c r="G465" s="4"/>
    </row>
    <row r="466" spans="1:7" s="1" customFormat="1" ht="18.75" customHeight="1">
      <c r="A466" s="2"/>
      <c r="B466" s="3"/>
      <c r="C466" s="3"/>
      <c r="D466" s="3"/>
      <c r="E466" s="3"/>
      <c r="F466" s="3"/>
      <c r="G466" s="4"/>
    </row>
    <row r="467" spans="1:7" s="1" customFormat="1" outlineLevel="1">
      <c r="A467" s="2"/>
      <c r="B467" s="3"/>
      <c r="C467" s="3"/>
      <c r="D467" s="3"/>
      <c r="E467" s="3"/>
      <c r="F467" s="3"/>
      <c r="G467" s="4"/>
    </row>
    <row r="468" spans="1:7" s="1" customFormat="1" outlineLevel="1">
      <c r="A468" s="2"/>
      <c r="B468" s="3"/>
      <c r="C468" s="3"/>
      <c r="D468" s="3"/>
      <c r="E468" s="3"/>
      <c r="F468" s="3"/>
      <c r="G468" s="4"/>
    </row>
    <row r="469" spans="1:7" s="1" customFormat="1" outlineLevel="1">
      <c r="A469" s="2"/>
      <c r="B469" s="3"/>
      <c r="C469" s="3"/>
      <c r="D469" s="3"/>
      <c r="E469" s="3"/>
      <c r="F469" s="3"/>
      <c r="G469" s="4"/>
    </row>
    <row r="470" spans="1:7" s="1" customFormat="1" outlineLevel="1">
      <c r="A470" s="2"/>
      <c r="B470" s="3"/>
      <c r="C470" s="3"/>
      <c r="D470" s="3"/>
      <c r="E470" s="3"/>
      <c r="F470" s="3"/>
      <c r="G470" s="4"/>
    </row>
    <row r="471" spans="1:7" s="1" customFormat="1" outlineLevel="1">
      <c r="A471" s="2"/>
      <c r="B471" s="3"/>
      <c r="C471" s="3"/>
      <c r="D471" s="3"/>
      <c r="E471" s="3"/>
      <c r="F471" s="3"/>
      <c r="G471" s="4"/>
    </row>
    <row r="472" spans="1:7" s="1" customFormat="1" outlineLevel="1">
      <c r="A472" s="2"/>
      <c r="B472" s="3"/>
      <c r="C472" s="3"/>
      <c r="D472" s="3"/>
      <c r="E472" s="3"/>
      <c r="F472" s="3"/>
      <c r="G472" s="4"/>
    </row>
    <row r="473" spans="1:7" s="1" customFormat="1" outlineLevel="1">
      <c r="A473" s="2"/>
      <c r="B473" s="3"/>
      <c r="C473" s="3"/>
      <c r="D473" s="3"/>
      <c r="E473" s="3"/>
      <c r="F473" s="3"/>
      <c r="G473" s="4"/>
    </row>
    <row r="474" spans="1:7" s="1" customFormat="1" outlineLevel="1">
      <c r="A474" s="2"/>
      <c r="B474" s="3"/>
      <c r="C474" s="3"/>
      <c r="D474" s="3"/>
      <c r="E474" s="3"/>
      <c r="F474" s="3"/>
      <c r="G474" s="4"/>
    </row>
    <row r="475" spans="1:7" s="1" customFormat="1" outlineLevel="1">
      <c r="A475" s="2"/>
      <c r="B475" s="3"/>
      <c r="C475" s="3"/>
      <c r="D475" s="3"/>
      <c r="E475" s="3"/>
      <c r="F475" s="3"/>
      <c r="G475" s="4"/>
    </row>
    <row r="476" spans="1:7" s="1" customFormat="1" outlineLevel="1">
      <c r="A476" s="2"/>
      <c r="B476" s="3"/>
      <c r="C476" s="3"/>
      <c r="D476" s="3"/>
      <c r="E476" s="3"/>
      <c r="F476" s="3"/>
      <c r="G476" s="4"/>
    </row>
    <row r="477" spans="1:7" s="1" customFormat="1" outlineLevel="1">
      <c r="A477" s="2"/>
      <c r="B477" s="3"/>
      <c r="C477" s="3"/>
      <c r="D477" s="3"/>
      <c r="E477" s="3"/>
      <c r="F477" s="3"/>
      <c r="G477" s="4"/>
    </row>
    <row r="478" spans="1:7" s="1" customFormat="1" outlineLevel="1">
      <c r="A478" s="2"/>
      <c r="B478" s="3"/>
      <c r="C478" s="3"/>
      <c r="D478" s="3"/>
      <c r="E478" s="3"/>
      <c r="F478" s="3"/>
      <c r="G478" s="4"/>
    </row>
    <row r="479" spans="1:7" s="1" customFormat="1" outlineLevel="1">
      <c r="A479" s="2"/>
      <c r="B479" s="3"/>
      <c r="C479" s="3"/>
      <c r="D479" s="3"/>
      <c r="E479" s="3"/>
      <c r="F479" s="3"/>
      <c r="G479" s="4"/>
    </row>
    <row r="480" spans="1:7" s="1" customFormat="1" outlineLevel="1">
      <c r="A480" s="2"/>
      <c r="B480" s="3"/>
      <c r="C480" s="3"/>
      <c r="D480" s="3"/>
      <c r="E480" s="3"/>
      <c r="F480" s="3"/>
      <c r="G480" s="4"/>
    </row>
    <row r="481" spans="1:7" s="1" customFormat="1" outlineLevel="1">
      <c r="A481" s="2"/>
      <c r="B481" s="3"/>
      <c r="C481" s="3"/>
      <c r="D481" s="3"/>
      <c r="E481" s="3"/>
      <c r="F481" s="3"/>
      <c r="G481" s="4"/>
    </row>
    <row r="482" spans="1:7" s="1" customFormat="1" ht="18.75" customHeight="1" outlineLevel="1">
      <c r="A482" s="2"/>
      <c r="B482" s="3"/>
      <c r="C482" s="3"/>
      <c r="D482" s="3"/>
      <c r="E482" s="3"/>
      <c r="F482" s="3"/>
      <c r="G482" s="4"/>
    </row>
    <row r="483" spans="1:7" s="1" customFormat="1" ht="18.75" customHeight="1">
      <c r="A483" s="2"/>
      <c r="B483" s="3"/>
      <c r="C483" s="3"/>
      <c r="D483" s="3"/>
      <c r="E483" s="3"/>
      <c r="F483" s="3"/>
      <c r="G483" s="4"/>
    </row>
    <row r="484" spans="1:7" s="1" customFormat="1" outlineLevel="1">
      <c r="A484" s="2"/>
      <c r="B484" s="3"/>
      <c r="C484" s="3"/>
      <c r="D484" s="3"/>
      <c r="E484" s="3"/>
      <c r="F484" s="3"/>
      <c r="G484" s="4"/>
    </row>
    <row r="485" spans="1:7" s="1" customFormat="1" outlineLevel="1">
      <c r="A485" s="2"/>
      <c r="B485" s="3"/>
      <c r="C485" s="3"/>
      <c r="D485" s="3"/>
      <c r="E485" s="3"/>
      <c r="F485" s="3"/>
      <c r="G485" s="4"/>
    </row>
    <row r="486" spans="1:7" s="1" customFormat="1" outlineLevel="1">
      <c r="A486" s="2"/>
      <c r="B486" s="3"/>
      <c r="C486" s="3"/>
      <c r="D486" s="3"/>
      <c r="E486" s="3"/>
      <c r="F486" s="3"/>
      <c r="G486" s="4"/>
    </row>
    <row r="487" spans="1:7" s="1" customFormat="1" outlineLevel="1">
      <c r="A487" s="2"/>
      <c r="B487" s="3"/>
      <c r="C487" s="3"/>
      <c r="D487" s="3"/>
      <c r="E487" s="3"/>
      <c r="F487" s="3"/>
      <c r="G487" s="4"/>
    </row>
    <row r="488" spans="1:7" s="1" customFormat="1" outlineLevel="1">
      <c r="A488" s="2"/>
      <c r="B488" s="3"/>
      <c r="C488" s="3"/>
      <c r="D488" s="3"/>
      <c r="E488" s="3"/>
      <c r="F488" s="3"/>
      <c r="G488" s="4"/>
    </row>
    <row r="489" spans="1:7" s="1" customFormat="1" outlineLevel="1">
      <c r="A489" s="2"/>
      <c r="B489" s="3"/>
      <c r="C489" s="3"/>
      <c r="D489" s="3"/>
      <c r="E489" s="3"/>
      <c r="F489" s="3"/>
      <c r="G489" s="4"/>
    </row>
    <row r="490" spans="1:7" s="1" customFormat="1" outlineLevel="1">
      <c r="A490" s="2"/>
      <c r="B490" s="3"/>
      <c r="C490" s="3"/>
      <c r="D490" s="3"/>
      <c r="E490" s="3"/>
      <c r="F490" s="3"/>
      <c r="G490" s="4"/>
    </row>
    <row r="491" spans="1:7" s="1" customFormat="1" outlineLevel="1">
      <c r="A491" s="2"/>
      <c r="B491" s="3"/>
      <c r="C491" s="3"/>
      <c r="D491" s="3"/>
      <c r="E491" s="3"/>
      <c r="F491" s="3"/>
      <c r="G491" s="4"/>
    </row>
    <row r="492" spans="1:7" s="1" customFormat="1" outlineLevel="1">
      <c r="A492" s="2"/>
      <c r="B492" s="3"/>
      <c r="C492" s="3"/>
      <c r="D492" s="3"/>
      <c r="E492" s="3"/>
      <c r="F492" s="3"/>
      <c r="G492" s="4"/>
    </row>
    <row r="493" spans="1:7" s="1" customFormat="1" ht="18.75" customHeight="1" outlineLevel="1">
      <c r="A493" s="2"/>
      <c r="B493" s="3"/>
      <c r="C493" s="3"/>
      <c r="D493" s="3"/>
      <c r="E493" s="3"/>
      <c r="F493" s="3"/>
      <c r="G493" s="4"/>
    </row>
    <row r="494" spans="1:7" s="1" customFormat="1" ht="18.75" customHeight="1">
      <c r="A494" s="2"/>
      <c r="B494" s="3"/>
      <c r="C494" s="3"/>
      <c r="D494" s="3"/>
      <c r="E494" s="3"/>
      <c r="F494" s="3"/>
      <c r="G494" s="4"/>
    </row>
    <row r="495" spans="1:7" s="1" customFormat="1" outlineLevel="1">
      <c r="A495" s="2"/>
      <c r="B495" s="3"/>
      <c r="C495" s="3"/>
      <c r="D495" s="3"/>
      <c r="E495" s="3"/>
      <c r="F495" s="3"/>
      <c r="G495" s="4"/>
    </row>
    <row r="496" spans="1:7" s="1" customFormat="1" outlineLevel="1">
      <c r="A496" s="2"/>
      <c r="B496" s="3"/>
      <c r="C496" s="3"/>
      <c r="D496" s="3"/>
      <c r="E496" s="3"/>
      <c r="F496" s="3"/>
      <c r="G496" s="4"/>
    </row>
    <row r="497" spans="1:8" s="1" customFormat="1" outlineLevel="1">
      <c r="A497" s="2"/>
      <c r="B497" s="3"/>
      <c r="C497" s="3"/>
      <c r="D497" s="3"/>
      <c r="E497" s="3"/>
      <c r="F497" s="3"/>
      <c r="G497" s="4"/>
    </row>
    <row r="498" spans="1:8" s="1" customFormat="1" ht="18.75" customHeight="1" outlineLevel="1">
      <c r="A498" s="2"/>
      <c r="B498" s="3"/>
      <c r="C498" s="3"/>
      <c r="D498" s="3"/>
      <c r="E498" s="3"/>
      <c r="F498" s="3"/>
      <c r="G498" s="4"/>
    </row>
    <row r="499" spans="1:8" s="1" customFormat="1" ht="30" customHeight="1">
      <c r="A499" s="2"/>
      <c r="B499" s="3"/>
      <c r="C499" s="3"/>
      <c r="D499" s="3"/>
      <c r="E499" s="3"/>
      <c r="F499" s="3"/>
      <c r="G499" s="4"/>
    </row>
    <row r="500" spans="1:8" s="22" customFormat="1" ht="15">
      <c r="A500" s="20"/>
      <c r="B500" s="3"/>
      <c r="C500" s="3"/>
      <c r="D500" s="3"/>
      <c r="E500" s="3"/>
      <c r="F500" s="3"/>
      <c r="G500" s="4"/>
      <c r="H500" s="28"/>
    </row>
    <row r="501" spans="1:8" s="22" customFormat="1" ht="15">
      <c r="A501" s="20"/>
      <c r="B501" s="3"/>
      <c r="C501" s="3"/>
      <c r="D501" s="3"/>
      <c r="E501" s="3"/>
      <c r="F501" s="3"/>
      <c r="G501" s="4"/>
      <c r="H501" s="28"/>
    </row>
    <row r="502" spans="1:8" s="22" customFormat="1" ht="15">
      <c r="A502" s="20"/>
      <c r="B502" s="3"/>
      <c r="C502" s="3"/>
      <c r="D502" s="3"/>
      <c r="E502" s="3"/>
      <c r="F502" s="3"/>
      <c r="G502" s="4"/>
      <c r="H502" s="28"/>
    </row>
    <row r="503" spans="1:8" s="22" customFormat="1" ht="15">
      <c r="A503" s="20"/>
      <c r="B503" s="3"/>
      <c r="C503" s="3"/>
      <c r="D503" s="3"/>
      <c r="E503" s="3"/>
      <c r="F503" s="3"/>
      <c r="G503" s="4"/>
      <c r="H503" s="28"/>
    </row>
    <row r="504" spans="1:8" s="22" customFormat="1">
      <c r="B504" s="3"/>
      <c r="C504" s="3"/>
      <c r="D504" s="3"/>
      <c r="E504" s="3"/>
      <c r="F504" s="3"/>
      <c r="G504" s="4"/>
      <c r="H504" s="28"/>
    </row>
    <row r="505" spans="1:8" s="22" customFormat="1">
      <c r="B505" s="3"/>
      <c r="C505" s="3"/>
      <c r="D505" s="3"/>
      <c r="E505" s="3"/>
      <c r="F505" s="3"/>
      <c r="G505" s="4"/>
      <c r="H505" s="28"/>
    </row>
    <row r="506" spans="1:8" s="22" customFormat="1">
      <c r="B506" s="3"/>
      <c r="C506" s="3"/>
      <c r="D506" s="3"/>
      <c r="E506" s="3"/>
      <c r="F506" s="3"/>
      <c r="G506" s="4"/>
      <c r="H506" s="28"/>
    </row>
    <row r="507" spans="1:8" s="22" customFormat="1">
      <c r="B507" s="3"/>
      <c r="C507" s="3"/>
      <c r="D507" s="3"/>
      <c r="E507" s="3"/>
      <c r="F507" s="3"/>
      <c r="G507" s="4"/>
      <c r="H507" s="28"/>
    </row>
    <row r="508" spans="1:8" s="22" customFormat="1">
      <c r="B508" s="3"/>
      <c r="C508" s="3"/>
      <c r="D508" s="3"/>
      <c r="E508" s="3"/>
      <c r="F508" s="3"/>
      <c r="G508" s="4"/>
      <c r="H508" s="28"/>
    </row>
    <row r="509" spans="1:8" s="22" customFormat="1">
      <c r="B509" s="3"/>
      <c r="C509" s="3"/>
      <c r="D509" s="3"/>
      <c r="E509" s="3"/>
      <c r="F509" s="3"/>
      <c r="G509" s="4"/>
      <c r="H509" s="28"/>
    </row>
    <row r="510" spans="1:8" s="22" customFormat="1" ht="18">
      <c r="A510" s="25"/>
      <c r="B510" s="3"/>
      <c r="C510" s="3"/>
      <c r="D510" s="3"/>
      <c r="E510" s="3"/>
      <c r="F510" s="3"/>
      <c r="G510" s="4"/>
      <c r="H510" s="28"/>
    </row>
  </sheetData>
  <autoFilter ref="B7:G296"/>
  <mergeCells count="10">
    <mergeCell ref="B372:G372"/>
    <mergeCell ref="B373:G373"/>
    <mergeCell ref="B368:G368"/>
    <mergeCell ref="B370:G370"/>
    <mergeCell ref="B369:K369"/>
    <mergeCell ref="B1:G1"/>
    <mergeCell ref="B2:G2"/>
    <mergeCell ref="B3:G3"/>
    <mergeCell ref="B4:G4"/>
    <mergeCell ref="B371:G371"/>
  </mergeCells>
  <conditionalFormatting sqref="G6">
    <cfRule type="cellIs" dxfId="1" priority="1" stopIfTrue="1" operator="equal">
      <formula>0</formula>
    </cfRule>
  </conditionalFormatting>
  <printOptions horizontalCentered="1"/>
  <pageMargins left="0.27559055118110237" right="0.35433070866141736" top="0.86614173228346458" bottom="0.23622047244094491" header="0.19685039370078741" footer="7.874015748031496E-2"/>
  <pageSetup paperSize="9" scale="50" fitToHeight="0" orientation="portrait" verticalDpi="597" r:id="rId1"/>
  <headerFooter alignWithMargins="0">
    <oddFooter>&amp;C&amp;"-,Regular"&amp;10Página &amp;P de &amp;N</oddFooter>
  </headerFooter>
  <rowBreaks count="2" manualBreakCount="2">
    <brk id="224" min="1" max="7" man="1"/>
    <brk id="279" min="1" max="7" man="1"/>
  </rowBreaks>
  <drawing r:id="rId2"/>
</worksheet>
</file>

<file path=xl/worksheets/sheet2.xml><?xml version="1.0" encoding="utf-8"?>
<worksheet xmlns="http://schemas.openxmlformats.org/spreadsheetml/2006/main" xmlns:r="http://schemas.openxmlformats.org/officeDocument/2006/relationships">
  <dimension ref="A1:AMD349"/>
  <sheetViews>
    <sheetView view="pageBreakPreview" topLeftCell="E177" zoomScale="115" zoomScaleNormal="70" zoomScaleSheetLayoutView="115" workbookViewId="0">
      <selection activeCell="I45" sqref="I45"/>
    </sheetView>
  </sheetViews>
  <sheetFormatPr defaultRowHeight="14.25" outlineLevelRow="1"/>
  <cols>
    <col min="1" max="1" width="1.375" style="3" customWidth="1"/>
    <col min="2" max="2" width="9" style="245" customWidth="1"/>
    <col min="3" max="3" width="12.125" style="3" bestFit="1" customWidth="1"/>
    <col min="4" max="4" width="12.25" style="3" bestFit="1" customWidth="1"/>
    <col min="5" max="5" width="122.125" style="3" customWidth="1"/>
    <col min="6" max="6" width="9.5" style="3" customWidth="1"/>
    <col min="7" max="7" width="11.75" style="4" bestFit="1" customWidth="1"/>
    <col min="8" max="8" width="12.75" style="175" bestFit="1" customWidth="1"/>
    <col min="9" max="9" width="17.625" style="3" bestFit="1" customWidth="1"/>
    <col min="10" max="1016" width="9.375" style="3" customWidth="1"/>
    <col min="1017" max="1017" width="9" customWidth="1"/>
  </cols>
  <sheetData>
    <row r="1" spans="1:1018" s="53" customFormat="1" ht="15" customHeight="1">
      <c r="A1" s="56"/>
      <c r="B1" s="292"/>
      <c r="C1" s="293"/>
      <c r="D1" s="293"/>
      <c r="E1" s="293"/>
      <c r="F1" s="293"/>
      <c r="G1" s="293"/>
      <c r="H1" s="167"/>
      <c r="I1" s="87"/>
    </row>
    <row r="2" spans="1:1018" ht="18">
      <c r="A2" s="57"/>
      <c r="B2" s="295" t="s">
        <v>29</v>
      </c>
      <c r="C2" s="305"/>
      <c r="D2" s="305"/>
      <c r="E2" s="305"/>
      <c r="F2" s="305"/>
      <c r="G2" s="305"/>
      <c r="H2" s="168"/>
      <c r="I2" s="88"/>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J2" s="54"/>
      <c r="BK2" s="54"/>
      <c r="BL2" s="54"/>
      <c r="BM2" s="54"/>
      <c r="BN2" s="54"/>
      <c r="BO2" s="54"/>
      <c r="BP2" s="54"/>
      <c r="BQ2" s="54"/>
      <c r="BR2" s="54"/>
      <c r="BS2" s="54"/>
      <c r="BT2" s="54"/>
      <c r="BU2" s="54"/>
      <c r="BV2" s="54"/>
      <c r="BW2" s="54"/>
      <c r="BX2" s="54"/>
      <c r="BY2" s="54"/>
      <c r="BZ2" s="54"/>
      <c r="CA2" s="54"/>
      <c r="CB2" s="54"/>
      <c r="CC2" s="54"/>
      <c r="CD2" s="54"/>
      <c r="CE2" s="54"/>
      <c r="CF2" s="54"/>
      <c r="CG2" s="54"/>
      <c r="CH2" s="54"/>
      <c r="CI2" s="54"/>
      <c r="CJ2" s="54"/>
      <c r="CK2" s="54"/>
      <c r="CL2" s="54"/>
      <c r="CM2" s="54"/>
      <c r="CN2" s="54"/>
      <c r="CO2" s="54"/>
      <c r="CP2" s="54"/>
      <c r="CQ2" s="54"/>
      <c r="CR2" s="54"/>
      <c r="CS2" s="54"/>
      <c r="CT2" s="54"/>
      <c r="CU2" s="54"/>
      <c r="CV2" s="54"/>
      <c r="CW2" s="54"/>
      <c r="CX2" s="54"/>
      <c r="CY2" s="54"/>
      <c r="CZ2" s="54"/>
      <c r="DA2" s="54"/>
      <c r="DB2" s="54"/>
      <c r="DC2" s="54"/>
      <c r="DD2" s="54"/>
      <c r="DE2" s="54"/>
      <c r="DF2" s="54"/>
      <c r="DG2" s="54"/>
      <c r="DH2" s="54"/>
      <c r="DI2" s="54"/>
      <c r="DJ2" s="54"/>
      <c r="DK2" s="54"/>
      <c r="DL2" s="54"/>
      <c r="DM2" s="54"/>
      <c r="DN2" s="54"/>
      <c r="DO2" s="54"/>
      <c r="DP2" s="54"/>
      <c r="DQ2" s="54"/>
      <c r="DR2" s="54"/>
      <c r="DS2" s="54"/>
      <c r="DT2" s="54"/>
      <c r="DU2" s="54"/>
      <c r="DV2" s="54"/>
      <c r="DW2" s="54"/>
      <c r="DX2" s="54"/>
      <c r="DY2" s="54"/>
      <c r="DZ2" s="54"/>
      <c r="EA2" s="54"/>
      <c r="EB2" s="54"/>
      <c r="EC2" s="54"/>
      <c r="ED2" s="54"/>
      <c r="EE2" s="54"/>
      <c r="EF2" s="54"/>
      <c r="EG2" s="54"/>
      <c r="EH2" s="54"/>
      <c r="EI2" s="54"/>
      <c r="EJ2" s="54"/>
      <c r="EK2" s="54"/>
      <c r="EL2" s="54"/>
      <c r="EM2" s="54"/>
      <c r="EN2" s="54"/>
      <c r="EO2" s="54"/>
      <c r="EP2" s="54"/>
      <c r="EQ2" s="54"/>
      <c r="ER2" s="54"/>
      <c r="ES2" s="54"/>
      <c r="ET2" s="54"/>
      <c r="EU2" s="54"/>
      <c r="EV2" s="54"/>
      <c r="EW2" s="54"/>
      <c r="EX2" s="54"/>
      <c r="EY2" s="54"/>
      <c r="EZ2" s="54"/>
      <c r="FA2" s="54"/>
      <c r="FB2" s="54"/>
      <c r="FC2" s="54"/>
      <c r="FD2" s="54"/>
      <c r="FE2" s="54"/>
      <c r="FF2" s="54"/>
      <c r="FG2" s="54"/>
      <c r="FH2" s="54"/>
      <c r="FI2" s="54"/>
      <c r="FJ2" s="54"/>
      <c r="FK2" s="54"/>
      <c r="FL2" s="54"/>
      <c r="FM2" s="54"/>
      <c r="FN2" s="54"/>
      <c r="FO2" s="54"/>
      <c r="FP2" s="54"/>
      <c r="FQ2" s="54"/>
      <c r="FR2" s="54"/>
      <c r="FS2" s="54"/>
      <c r="FT2" s="54"/>
      <c r="FU2" s="54"/>
      <c r="FV2" s="54"/>
      <c r="FW2" s="54"/>
      <c r="FX2" s="54"/>
      <c r="FY2" s="54"/>
      <c r="FZ2" s="54"/>
      <c r="GA2" s="54"/>
      <c r="GB2" s="54"/>
      <c r="GC2" s="54"/>
      <c r="GD2" s="54"/>
      <c r="GE2" s="54"/>
      <c r="GF2" s="54"/>
      <c r="GG2" s="54"/>
      <c r="GH2" s="54"/>
      <c r="GI2" s="54"/>
      <c r="GJ2" s="54"/>
      <c r="GK2" s="54"/>
      <c r="GL2" s="54"/>
      <c r="GM2" s="54"/>
      <c r="GN2" s="54"/>
      <c r="GO2" s="54"/>
      <c r="GP2" s="54"/>
      <c r="GQ2" s="54"/>
      <c r="GR2" s="54"/>
      <c r="GS2" s="54"/>
      <c r="GT2" s="54"/>
      <c r="GU2" s="54"/>
      <c r="GV2" s="54"/>
      <c r="GW2" s="54"/>
      <c r="GX2" s="54"/>
      <c r="GY2" s="54"/>
      <c r="GZ2" s="54"/>
      <c r="HA2" s="54"/>
      <c r="HB2" s="54"/>
      <c r="HC2" s="54"/>
      <c r="HD2" s="54"/>
      <c r="HE2" s="54"/>
      <c r="HF2" s="54"/>
      <c r="HG2" s="54"/>
      <c r="HH2" s="54"/>
      <c r="HI2" s="54"/>
      <c r="HJ2" s="54"/>
      <c r="HK2" s="54"/>
      <c r="HL2" s="54"/>
      <c r="HM2" s="54"/>
      <c r="HN2" s="54"/>
      <c r="HO2" s="54"/>
      <c r="HP2" s="54"/>
      <c r="HQ2" s="54"/>
      <c r="HR2" s="54"/>
      <c r="HS2" s="54"/>
      <c r="HT2" s="54"/>
      <c r="HU2" s="54"/>
      <c r="HV2" s="54"/>
      <c r="HW2" s="54"/>
      <c r="HX2" s="54"/>
      <c r="HY2" s="54"/>
      <c r="HZ2" s="54"/>
      <c r="IA2" s="54"/>
      <c r="IB2" s="54"/>
      <c r="IC2" s="54"/>
      <c r="ID2" s="54"/>
      <c r="IE2" s="54"/>
      <c r="IF2" s="54"/>
      <c r="IG2" s="54"/>
      <c r="IH2" s="54"/>
      <c r="II2" s="54"/>
      <c r="IJ2" s="54"/>
      <c r="IK2" s="54"/>
      <c r="IL2" s="54"/>
      <c r="IM2" s="54"/>
      <c r="IN2" s="54"/>
      <c r="IO2" s="54"/>
      <c r="IP2" s="54"/>
      <c r="IQ2" s="54"/>
      <c r="IR2" s="54"/>
      <c r="IS2" s="54"/>
      <c r="IT2" s="54"/>
      <c r="IU2" s="54"/>
      <c r="IV2" s="54"/>
      <c r="IW2" s="54"/>
      <c r="IX2" s="54"/>
      <c r="IY2" s="54"/>
      <c r="IZ2" s="54"/>
      <c r="JA2" s="54"/>
      <c r="JB2" s="54"/>
      <c r="JC2" s="54"/>
      <c r="JD2" s="54"/>
      <c r="JE2" s="54"/>
      <c r="JF2" s="54"/>
      <c r="JG2" s="54"/>
      <c r="JH2" s="54"/>
      <c r="JI2" s="54"/>
      <c r="JJ2" s="54"/>
      <c r="JK2" s="54"/>
      <c r="JL2" s="54"/>
      <c r="JM2" s="54"/>
      <c r="JN2" s="54"/>
      <c r="JO2" s="54"/>
      <c r="JP2" s="54"/>
      <c r="JQ2" s="54"/>
      <c r="JR2" s="54"/>
      <c r="JS2" s="54"/>
      <c r="JT2" s="54"/>
      <c r="JU2" s="54"/>
      <c r="JV2" s="54"/>
      <c r="JW2" s="54"/>
      <c r="JX2" s="54"/>
      <c r="JY2" s="54"/>
      <c r="JZ2" s="54"/>
      <c r="KA2" s="54"/>
      <c r="KB2" s="54"/>
      <c r="KC2" s="54"/>
      <c r="KD2" s="54"/>
      <c r="KE2" s="54"/>
      <c r="KF2" s="54"/>
      <c r="KG2" s="54"/>
      <c r="KH2" s="54"/>
      <c r="KI2" s="54"/>
      <c r="KJ2" s="54"/>
      <c r="KK2" s="54"/>
      <c r="KL2" s="54"/>
      <c r="KM2" s="54"/>
      <c r="KN2" s="54"/>
      <c r="KO2" s="54"/>
      <c r="KP2" s="54"/>
      <c r="KQ2" s="54"/>
      <c r="KR2" s="54"/>
      <c r="KS2" s="54"/>
      <c r="KT2" s="54"/>
      <c r="KU2" s="54"/>
      <c r="KV2" s="54"/>
      <c r="KW2" s="54"/>
      <c r="KX2" s="54"/>
      <c r="KY2" s="54"/>
      <c r="KZ2" s="54"/>
      <c r="LA2" s="54"/>
      <c r="LB2" s="54"/>
      <c r="LC2" s="54"/>
      <c r="LD2" s="54"/>
      <c r="LE2" s="54"/>
      <c r="LF2" s="54"/>
      <c r="LG2" s="54"/>
      <c r="LH2" s="54"/>
      <c r="LI2" s="54"/>
      <c r="LJ2" s="54"/>
      <c r="LK2" s="54"/>
      <c r="LL2" s="54"/>
      <c r="LM2" s="54"/>
      <c r="LN2" s="54"/>
      <c r="LO2" s="54"/>
      <c r="LP2" s="54"/>
      <c r="LQ2" s="54"/>
      <c r="LR2" s="54"/>
      <c r="LS2" s="54"/>
      <c r="LT2" s="54"/>
      <c r="LU2" s="54"/>
      <c r="LV2" s="54"/>
      <c r="LW2" s="54"/>
      <c r="LX2" s="54"/>
      <c r="LY2" s="54"/>
      <c r="LZ2" s="54"/>
      <c r="MA2" s="54"/>
      <c r="MB2" s="54"/>
      <c r="MC2" s="54"/>
      <c r="MD2" s="54"/>
      <c r="ME2" s="54"/>
      <c r="MF2" s="54"/>
      <c r="MG2" s="54"/>
      <c r="MH2" s="54"/>
      <c r="MI2" s="54"/>
      <c r="MJ2" s="54"/>
      <c r="MK2" s="54"/>
      <c r="ML2" s="54"/>
      <c r="MM2" s="54"/>
      <c r="MN2" s="54"/>
      <c r="MO2" s="54"/>
      <c r="MP2" s="54"/>
      <c r="MQ2" s="54"/>
      <c r="MR2" s="54"/>
      <c r="MS2" s="54"/>
      <c r="MT2" s="54"/>
      <c r="MU2" s="54"/>
      <c r="MV2" s="54"/>
      <c r="MW2" s="54"/>
      <c r="MX2" s="54"/>
      <c r="MY2" s="54"/>
      <c r="MZ2" s="54"/>
      <c r="NA2" s="54"/>
      <c r="NB2" s="54"/>
      <c r="NC2" s="54"/>
      <c r="ND2" s="54"/>
      <c r="NE2" s="54"/>
      <c r="NF2" s="54"/>
      <c r="NG2" s="54"/>
      <c r="NH2" s="54"/>
      <c r="NI2" s="54"/>
      <c r="NJ2" s="54"/>
      <c r="NK2" s="54"/>
      <c r="NL2" s="54"/>
      <c r="NM2" s="54"/>
      <c r="NN2" s="54"/>
      <c r="NO2" s="54"/>
      <c r="NP2" s="54"/>
      <c r="NQ2" s="54"/>
      <c r="NR2" s="54"/>
      <c r="NS2" s="54"/>
      <c r="NT2" s="54"/>
      <c r="NU2" s="54"/>
      <c r="NV2" s="54"/>
      <c r="NW2" s="54"/>
      <c r="NX2" s="54"/>
      <c r="NY2" s="54"/>
      <c r="NZ2" s="54"/>
      <c r="OA2" s="54"/>
      <c r="OB2" s="54"/>
      <c r="OC2" s="54"/>
      <c r="OD2" s="54"/>
      <c r="OE2" s="54"/>
      <c r="OF2" s="54"/>
      <c r="OG2" s="54"/>
      <c r="OH2" s="54"/>
      <c r="OI2" s="54"/>
      <c r="OJ2" s="54"/>
      <c r="OK2" s="54"/>
      <c r="OL2" s="54"/>
      <c r="OM2" s="54"/>
      <c r="ON2" s="54"/>
      <c r="OO2" s="54"/>
      <c r="OP2" s="54"/>
      <c r="OQ2" s="54"/>
      <c r="OR2" s="54"/>
      <c r="OS2" s="54"/>
      <c r="OT2" s="54"/>
      <c r="OU2" s="54"/>
      <c r="OV2" s="54"/>
      <c r="OW2" s="54"/>
      <c r="OX2" s="54"/>
      <c r="OY2" s="54"/>
      <c r="OZ2" s="54"/>
      <c r="PA2" s="54"/>
      <c r="PB2" s="54"/>
      <c r="PC2" s="54"/>
      <c r="PD2" s="54"/>
      <c r="PE2" s="54"/>
      <c r="PF2" s="54"/>
      <c r="PG2" s="54"/>
      <c r="PH2" s="54"/>
      <c r="PI2" s="54"/>
      <c r="PJ2" s="54"/>
      <c r="PK2" s="54"/>
      <c r="PL2" s="54"/>
      <c r="PM2" s="54"/>
      <c r="PN2" s="54"/>
      <c r="PO2" s="54"/>
      <c r="PP2" s="54"/>
      <c r="PQ2" s="54"/>
      <c r="PR2" s="54"/>
      <c r="PS2" s="54"/>
      <c r="PT2" s="54"/>
      <c r="PU2" s="54"/>
      <c r="PV2" s="54"/>
      <c r="PW2" s="54"/>
      <c r="PX2" s="54"/>
      <c r="PY2" s="54"/>
      <c r="PZ2" s="54"/>
      <c r="QA2" s="54"/>
      <c r="QB2" s="54"/>
      <c r="QC2" s="54"/>
      <c r="QD2" s="54"/>
      <c r="QE2" s="54"/>
      <c r="QF2" s="54"/>
      <c r="QG2" s="54"/>
      <c r="QH2" s="54"/>
      <c r="QI2" s="54"/>
      <c r="QJ2" s="54"/>
      <c r="QK2" s="54"/>
      <c r="QL2" s="54"/>
      <c r="QM2" s="54"/>
      <c r="QN2" s="54"/>
      <c r="QO2" s="54"/>
      <c r="QP2" s="54"/>
      <c r="QQ2" s="54"/>
      <c r="QR2" s="54"/>
      <c r="QS2" s="54"/>
      <c r="QT2" s="54"/>
      <c r="QU2" s="54"/>
      <c r="QV2" s="54"/>
      <c r="QW2" s="54"/>
      <c r="QX2" s="54"/>
      <c r="QY2" s="54"/>
      <c r="QZ2" s="54"/>
      <c r="RA2" s="54"/>
      <c r="RB2" s="54"/>
      <c r="RC2" s="54"/>
      <c r="RD2" s="54"/>
      <c r="RE2" s="54"/>
      <c r="RF2" s="54"/>
      <c r="RG2" s="54"/>
      <c r="RH2" s="54"/>
      <c r="RI2" s="54"/>
      <c r="RJ2" s="54"/>
      <c r="RK2" s="54"/>
      <c r="RL2" s="54"/>
      <c r="RM2" s="54"/>
      <c r="RN2" s="54"/>
      <c r="RO2" s="54"/>
      <c r="RP2" s="54"/>
      <c r="RQ2" s="54"/>
      <c r="RR2" s="54"/>
      <c r="RS2" s="54"/>
      <c r="RT2" s="54"/>
      <c r="RU2" s="54"/>
      <c r="RV2" s="54"/>
      <c r="RW2" s="54"/>
      <c r="RX2" s="54"/>
      <c r="RY2" s="54"/>
      <c r="RZ2" s="54"/>
      <c r="SA2" s="54"/>
      <c r="SB2" s="54"/>
      <c r="SC2" s="54"/>
      <c r="SD2" s="54"/>
      <c r="SE2" s="54"/>
      <c r="SF2" s="54"/>
      <c r="SG2" s="54"/>
      <c r="SH2" s="54"/>
      <c r="SI2" s="54"/>
      <c r="SJ2" s="54"/>
      <c r="SK2" s="54"/>
      <c r="SL2" s="54"/>
      <c r="SM2" s="54"/>
      <c r="SN2" s="54"/>
      <c r="SO2" s="54"/>
      <c r="SP2" s="54"/>
      <c r="SQ2" s="54"/>
      <c r="SR2" s="54"/>
      <c r="SS2" s="54"/>
      <c r="ST2" s="54"/>
      <c r="SU2" s="54"/>
      <c r="SV2" s="54"/>
      <c r="SW2" s="54"/>
      <c r="SX2" s="54"/>
      <c r="SY2" s="54"/>
      <c r="SZ2" s="54"/>
      <c r="TA2" s="54"/>
      <c r="TB2" s="54"/>
      <c r="TC2" s="54"/>
      <c r="TD2" s="54"/>
      <c r="TE2" s="54"/>
      <c r="TF2" s="54"/>
      <c r="TG2" s="54"/>
      <c r="TH2" s="54"/>
      <c r="TI2" s="54"/>
      <c r="TJ2" s="54"/>
      <c r="TK2" s="54"/>
      <c r="TL2" s="54"/>
      <c r="TM2" s="54"/>
      <c r="TN2" s="54"/>
      <c r="TO2" s="54"/>
      <c r="TP2" s="54"/>
      <c r="TQ2" s="54"/>
      <c r="TR2" s="54"/>
      <c r="TS2" s="54"/>
      <c r="TT2" s="54"/>
      <c r="TU2" s="54"/>
      <c r="TV2" s="54"/>
      <c r="TW2" s="54"/>
      <c r="TX2" s="54"/>
      <c r="TY2" s="54"/>
      <c r="TZ2" s="54"/>
      <c r="UA2" s="54"/>
      <c r="UB2" s="54"/>
      <c r="UC2" s="54"/>
      <c r="UD2" s="54"/>
      <c r="UE2" s="54"/>
      <c r="UF2" s="54"/>
      <c r="UG2" s="54"/>
      <c r="UH2" s="54"/>
      <c r="UI2" s="54"/>
      <c r="UJ2" s="54"/>
      <c r="UK2" s="54"/>
      <c r="UL2" s="54"/>
      <c r="UM2" s="54"/>
      <c r="UN2" s="54"/>
      <c r="UO2" s="54"/>
      <c r="UP2" s="54"/>
      <c r="UQ2" s="54"/>
      <c r="UR2" s="54"/>
      <c r="US2" s="54"/>
      <c r="UT2" s="54"/>
      <c r="UU2" s="54"/>
      <c r="UV2" s="54"/>
      <c r="UW2" s="54"/>
      <c r="UX2" s="54"/>
      <c r="UY2" s="54"/>
      <c r="UZ2" s="54"/>
      <c r="VA2" s="54"/>
      <c r="VB2" s="54"/>
      <c r="VC2" s="54"/>
      <c r="VD2" s="54"/>
      <c r="VE2" s="54"/>
      <c r="VF2" s="54"/>
      <c r="VG2" s="54"/>
      <c r="VH2" s="54"/>
      <c r="VI2" s="54"/>
      <c r="VJ2" s="54"/>
      <c r="VK2" s="54"/>
      <c r="VL2" s="54"/>
      <c r="VM2" s="54"/>
      <c r="VN2" s="54"/>
      <c r="VO2" s="54"/>
      <c r="VP2" s="54"/>
      <c r="VQ2" s="54"/>
      <c r="VR2" s="54"/>
      <c r="VS2" s="54"/>
      <c r="VT2" s="54"/>
      <c r="VU2" s="54"/>
      <c r="VV2" s="54"/>
      <c r="VW2" s="54"/>
      <c r="VX2" s="54"/>
      <c r="VY2" s="54"/>
      <c r="VZ2" s="54"/>
      <c r="WA2" s="54"/>
      <c r="WB2" s="54"/>
      <c r="WC2" s="54"/>
      <c r="WD2" s="54"/>
      <c r="WE2" s="54"/>
      <c r="WF2" s="54"/>
      <c r="WG2" s="54"/>
      <c r="WH2" s="54"/>
      <c r="WI2" s="54"/>
      <c r="WJ2" s="54"/>
      <c r="WK2" s="54"/>
      <c r="WL2" s="54"/>
      <c r="WM2" s="54"/>
      <c r="WN2" s="54"/>
      <c r="WO2" s="54"/>
      <c r="WP2" s="54"/>
      <c r="WQ2" s="54"/>
      <c r="WR2" s="54"/>
      <c r="WS2" s="54"/>
      <c r="WT2" s="54"/>
      <c r="WU2" s="54"/>
      <c r="WV2" s="54"/>
      <c r="WW2" s="54"/>
      <c r="WX2" s="54"/>
      <c r="WY2" s="54"/>
      <c r="WZ2" s="54"/>
      <c r="XA2" s="54"/>
      <c r="XB2" s="54"/>
      <c r="XC2" s="54"/>
      <c r="XD2" s="54"/>
      <c r="XE2" s="54"/>
      <c r="XF2" s="54"/>
      <c r="XG2" s="54"/>
      <c r="XH2" s="54"/>
      <c r="XI2" s="54"/>
      <c r="XJ2" s="54"/>
      <c r="XK2" s="54"/>
      <c r="XL2" s="54"/>
      <c r="XM2" s="54"/>
      <c r="XN2" s="54"/>
      <c r="XO2" s="54"/>
      <c r="XP2" s="54"/>
      <c r="XQ2" s="54"/>
      <c r="XR2" s="54"/>
      <c r="XS2" s="54"/>
      <c r="XT2" s="54"/>
      <c r="XU2" s="54"/>
      <c r="XV2" s="54"/>
      <c r="XW2" s="54"/>
      <c r="XX2" s="54"/>
      <c r="XY2" s="54"/>
      <c r="XZ2" s="54"/>
      <c r="YA2" s="54"/>
      <c r="YB2" s="54"/>
      <c r="YC2" s="54"/>
      <c r="YD2" s="54"/>
      <c r="YE2" s="54"/>
      <c r="YF2" s="54"/>
      <c r="YG2" s="54"/>
      <c r="YH2" s="54"/>
      <c r="YI2" s="54"/>
      <c r="YJ2" s="54"/>
      <c r="YK2" s="54"/>
      <c r="YL2" s="54"/>
      <c r="YM2" s="54"/>
      <c r="YN2" s="54"/>
      <c r="YO2" s="54"/>
      <c r="YP2" s="54"/>
      <c r="YQ2" s="54"/>
      <c r="YR2" s="54"/>
      <c r="YS2" s="54"/>
      <c r="YT2" s="54"/>
      <c r="YU2" s="54"/>
      <c r="YV2" s="54"/>
      <c r="YW2" s="54"/>
      <c r="YX2" s="54"/>
      <c r="YY2" s="54"/>
      <c r="YZ2" s="54"/>
      <c r="ZA2" s="54"/>
      <c r="ZB2" s="54"/>
      <c r="ZC2" s="54"/>
      <c r="ZD2" s="54"/>
      <c r="ZE2" s="54"/>
      <c r="ZF2" s="54"/>
      <c r="ZG2" s="54"/>
      <c r="ZH2" s="54"/>
      <c r="ZI2" s="54"/>
      <c r="ZJ2" s="54"/>
      <c r="ZK2" s="54"/>
      <c r="ZL2" s="54"/>
      <c r="ZM2" s="54"/>
      <c r="ZN2" s="54"/>
      <c r="ZO2" s="54"/>
      <c r="ZP2" s="54"/>
      <c r="ZQ2" s="54"/>
      <c r="ZR2" s="54"/>
      <c r="ZS2" s="54"/>
      <c r="ZT2" s="54"/>
      <c r="ZU2" s="54"/>
      <c r="ZV2" s="54"/>
      <c r="ZW2" s="54"/>
      <c r="ZX2" s="54"/>
      <c r="ZY2" s="54"/>
      <c r="ZZ2" s="54"/>
      <c r="AAA2" s="54"/>
      <c r="AAB2" s="54"/>
      <c r="AAC2" s="54"/>
      <c r="AAD2" s="54"/>
      <c r="AAE2" s="54"/>
      <c r="AAF2" s="54"/>
      <c r="AAG2" s="54"/>
      <c r="AAH2" s="54"/>
      <c r="AAI2" s="54"/>
      <c r="AAJ2" s="54"/>
      <c r="AAK2" s="54"/>
      <c r="AAL2" s="54"/>
      <c r="AAM2" s="54"/>
      <c r="AAN2" s="54"/>
      <c r="AAO2" s="54"/>
      <c r="AAP2" s="54"/>
      <c r="AAQ2" s="54"/>
      <c r="AAR2" s="54"/>
      <c r="AAS2" s="54"/>
      <c r="AAT2" s="54"/>
      <c r="AAU2" s="54"/>
      <c r="AAV2" s="54"/>
      <c r="AAW2" s="54"/>
      <c r="AAX2" s="54"/>
      <c r="AAY2" s="54"/>
      <c r="AAZ2" s="54"/>
      <c r="ABA2" s="54"/>
      <c r="ABB2" s="54"/>
      <c r="ABC2" s="54"/>
      <c r="ABD2" s="54"/>
      <c r="ABE2" s="54"/>
      <c r="ABF2" s="54"/>
      <c r="ABG2" s="54"/>
      <c r="ABH2" s="54"/>
      <c r="ABI2" s="54"/>
      <c r="ABJ2" s="54"/>
      <c r="ABK2" s="54"/>
      <c r="ABL2" s="54"/>
      <c r="ABM2" s="54"/>
      <c r="ABN2" s="54"/>
      <c r="ABO2" s="54"/>
      <c r="ABP2" s="54"/>
      <c r="ABQ2" s="54"/>
      <c r="ABR2" s="54"/>
      <c r="ABS2" s="54"/>
      <c r="ABT2" s="54"/>
      <c r="ABU2" s="54"/>
      <c r="ABV2" s="54"/>
      <c r="ABW2" s="54"/>
      <c r="ABX2" s="54"/>
      <c r="ABY2" s="54"/>
      <c r="ABZ2" s="54"/>
      <c r="ACA2" s="54"/>
      <c r="ACB2" s="54"/>
      <c r="ACC2" s="54"/>
      <c r="ACD2" s="54"/>
      <c r="ACE2" s="54"/>
      <c r="ACF2" s="54"/>
      <c r="ACG2" s="54"/>
      <c r="ACH2" s="54"/>
      <c r="ACI2" s="54"/>
      <c r="ACJ2" s="54"/>
      <c r="ACK2" s="54"/>
      <c r="ACL2" s="54"/>
      <c r="ACM2" s="54"/>
      <c r="ACN2" s="54"/>
      <c r="ACO2" s="54"/>
      <c r="ACP2" s="54"/>
      <c r="ACQ2" s="54"/>
      <c r="ACR2" s="54"/>
      <c r="ACS2" s="54"/>
      <c r="ACT2" s="54"/>
      <c r="ACU2" s="54"/>
      <c r="ACV2" s="54"/>
      <c r="ACW2" s="54"/>
      <c r="ACX2" s="54"/>
      <c r="ACY2" s="54"/>
      <c r="ACZ2" s="54"/>
      <c r="ADA2" s="54"/>
      <c r="ADB2" s="54"/>
      <c r="ADC2" s="54"/>
      <c r="ADD2" s="54"/>
      <c r="ADE2" s="54"/>
      <c r="ADF2" s="54"/>
      <c r="ADG2" s="54"/>
      <c r="ADH2" s="54"/>
      <c r="ADI2" s="54"/>
      <c r="ADJ2" s="54"/>
      <c r="ADK2" s="54"/>
      <c r="ADL2" s="54"/>
      <c r="ADM2" s="54"/>
      <c r="ADN2" s="54"/>
      <c r="ADO2" s="54"/>
      <c r="ADP2" s="54"/>
      <c r="ADQ2" s="54"/>
      <c r="ADR2" s="54"/>
      <c r="ADS2" s="54"/>
      <c r="ADT2" s="54"/>
      <c r="ADU2" s="54"/>
      <c r="ADV2" s="54"/>
      <c r="ADW2" s="54"/>
      <c r="ADX2" s="54"/>
      <c r="ADY2" s="54"/>
      <c r="ADZ2" s="54"/>
      <c r="AEA2" s="54"/>
      <c r="AEB2" s="54"/>
      <c r="AEC2" s="54"/>
      <c r="AED2" s="54"/>
      <c r="AEE2" s="54"/>
      <c r="AEF2" s="54"/>
      <c r="AEG2" s="54"/>
      <c r="AEH2" s="54"/>
      <c r="AEI2" s="54"/>
      <c r="AEJ2" s="54"/>
      <c r="AEK2" s="54"/>
      <c r="AEL2" s="54"/>
      <c r="AEM2" s="54"/>
      <c r="AEN2" s="54"/>
      <c r="AEO2" s="54"/>
      <c r="AEP2" s="54"/>
      <c r="AEQ2" s="54"/>
      <c r="AER2" s="54"/>
      <c r="AES2" s="54"/>
      <c r="AET2" s="54"/>
      <c r="AEU2" s="54"/>
      <c r="AEV2" s="54"/>
      <c r="AEW2" s="54"/>
      <c r="AEX2" s="54"/>
      <c r="AEY2" s="54"/>
      <c r="AEZ2" s="54"/>
      <c r="AFA2" s="54"/>
      <c r="AFB2" s="54"/>
      <c r="AFC2" s="54"/>
      <c r="AFD2" s="54"/>
      <c r="AFE2" s="54"/>
      <c r="AFF2" s="54"/>
      <c r="AFG2" s="54"/>
      <c r="AFH2" s="54"/>
      <c r="AFI2" s="54"/>
      <c r="AFJ2" s="54"/>
      <c r="AFK2" s="54"/>
      <c r="AFL2" s="54"/>
      <c r="AFM2" s="54"/>
      <c r="AFN2" s="54"/>
      <c r="AFO2" s="54"/>
      <c r="AFP2" s="54"/>
      <c r="AFQ2" s="54"/>
      <c r="AFR2" s="54"/>
      <c r="AFS2" s="54"/>
      <c r="AFT2" s="54"/>
      <c r="AFU2" s="54"/>
      <c r="AFV2" s="54"/>
      <c r="AFW2" s="54"/>
      <c r="AFX2" s="54"/>
      <c r="AFY2" s="54"/>
      <c r="AFZ2" s="54"/>
      <c r="AGA2" s="54"/>
      <c r="AGB2" s="54"/>
      <c r="AGC2" s="54"/>
      <c r="AGD2" s="54"/>
      <c r="AGE2" s="54"/>
      <c r="AGF2" s="54"/>
      <c r="AGG2" s="54"/>
      <c r="AGH2" s="54"/>
      <c r="AGI2" s="54"/>
      <c r="AGJ2" s="54"/>
      <c r="AGK2" s="54"/>
      <c r="AGL2" s="54"/>
      <c r="AGM2" s="54"/>
      <c r="AGN2" s="54"/>
      <c r="AGO2" s="54"/>
      <c r="AGP2" s="54"/>
      <c r="AGQ2" s="54"/>
      <c r="AGR2" s="54"/>
      <c r="AGS2" s="54"/>
      <c r="AGT2" s="54"/>
      <c r="AGU2" s="54"/>
      <c r="AGV2" s="54"/>
      <c r="AGW2" s="54"/>
      <c r="AGX2" s="54"/>
      <c r="AGY2" s="54"/>
      <c r="AGZ2" s="54"/>
      <c r="AHA2" s="54"/>
      <c r="AHB2" s="54"/>
      <c r="AHC2" s="54"/>
      <c r="AHD2" s="54"/>
      <c r="AHE2" s="54"/>
      <c r="AHF2" s="54"/>
      <c r="AHG2" s="54"/>
      <c r="AHH2" s="54"/>
      <c r="AHI2" s="54"/>
      <c r="AHJ2" s="54"/>
      <c r="AHK2" s="54"/>
      <c r="AHL2" s="54"/>
      <c r="AHM2" s="54"/>
      <c r="AHN2" s="54"/>
      <c r="AHO2" s="54"/>
      <c r="AHP2" s="54"/>
      <c r="AHQ2" s="54"/>
      <c r="AHR2" s="54"/>
      <c r="AHS2" s="54"/>
      <c r="AHT2" s="54"/>
      <c r="AHU2" s="54"/>
      <c r="AHV2" s="54"/>
      <c r="AHW2" s="54"/>
      <c r="AHX2" s="54"/>
      <c r="AHY2" s="54"/>
      <c r="AHZ2" s="54"/>
      <c r="AIA2" s="54"/>
      <c r="AIB2" s="54"/>
      <c r="AIC2" s="54"/>
      <c r="AID2" s="54"/>
      <c r="AIE2" s="54"/>
      <c r="AIF2" s="54"/>
      <c r="AIG2" s="54"/>
      <c r="AIH2" s="54"/>
      <c r="AII2" s="54"/>
      <c r="AIJ2" s="54"/>
      <c r="AIK2" s="54"/>
      <c r="AIL2" s="54"/>
      <c r="AIM2" s="54"/>
      <c r="AIN2" s="54"/>
      <c r="AIO2" s="54"/>
      <c r="AIP2" s="54"/>
      <c r="AIQ2" s="54"/>
      <c r="AIR2" s="54"/>
      <c r="AIS2" s="54"/>
      <c r="AIT2" s="54"/>
      <c r="AIU2" s="54"/>
      <c r="AIV2" s="54"/>
      <c r="AIW2" s="54"/>
      <c r="AIX2" s="54"/>
      <c r="AIY2" s="54"/>
      <c r="AIZ2" s="54"/>
      <c r="AJA2" s="54"/>
      <c r="AJB2" s="54"/>
      <c r="AJC2" s="54"/>
      <c r="AJD2" s="54"/>
      <c r="AJE2" s="54"/>
      <c r="AJF2" s="54"/>
      <c r="AJG2" s="54"/>
      <c r="AJH2" s="54"/>
      <c r="AJI2" s="54"/>
      <c r="AJJ2" s="54"/>
      <c r="AJK2" s="54"/>
      <c r="AJL2" s="54"/>
      <c r="AJM2" s="54"/>
      <c r="AJN2" s="54"/>
      <c r="AJO2" s="54"/>
      <c r="AJP2" s="54"/>
      <c r="AJQ2" s="54"/>
      <c r="AJR2" s="54"/>
      <c r="AJS2" s="54"/>
      <c r="AJT2" s="54"/>
      <c r="AJU2" s="54"/>
      <c r="AJV2" s="54"/>
      <c r="AJW2" s="54"/>
      <c r="AJX2" s="54"/>
      <c r="AJY2" s="54"/>
      <c r="AJZ2" s="54"/>
      <c r="AKA2" s="54"/>
      <c r="AKB2" s="54"/>
      <c r="AKC2" s="54"/>
      <c r="AKD2" s="54"/>
      <c r="AKE2" s="54"/>
      <c r="AKF2" s="54"/>
      <c r="AKG2" s="54"/>
      <c r="AKH2" s="54"/>
      <c r="AKI2" s="54"/>
      <c r="AKJ2" s="54"/>
      <c r="AKK2" s="54"/>
      <c r="AKL2" s="54"/>
      <c r="AKM2" s="54"/>
      <c r="AKN2" s="54"/>
      <c r="AKO2" s="54"/>
      <c r="AKP2" s="54"/>
      <c r="AKQ2" s="54"/>
      <c r="AKR2" s="54"/>
      <c r="AKS2" s="54"/>
      <c r="AKT2" s="54"/>
      <c r="AKU2" s="54"/>
      <c r="AKV2" s="54"/>
      <c r="AKW2" s="54"/>
      <c r="AKX2" s="54"/>
      <c r="AKY2" s="54"/>
      <c r="AKZ2" s="54"/>
      <c r="ALA2" s="54"/>
      <c r="ALB2" s="54"/>
      <c r="ALC2" s="54"/>
      <c r="ALD2" s="54"/>
      <c r="ALE2" s="54"/>
      <c r="ALF2" s="54"/>
      <c r="ALG2" s="54"/>
      <c r="ALH2" s="54"/>
      <c r="ALI2" s="54"/>
      <c r="ALJ2" s="54"/>
      <c r="ALK2" s="54"/>
      <c r="ALL2" s="54"/>
      <c r="ALM2" s="54"/>
      <c r="ALN2" s="54"/>
      <c r="ALO2" s="54"/>
      <c r="ALP2" s="54"/>
      <c r="ALQ2" s="54"/>
      <c r="ALR2" s="54"/>
      <c r="ALS2" s="54"/>
      <c r="ALT2" s="54"/>
      <c r="ALU2" s="54"/>
      <c r="ALV2" s="54"/>
      <c r="ALW2" s="54"/>
      <c r="ALX2" s="54"/>
      <c r="ALY2" s="54"/>
      <c r="ALZ2" s="54"/>
      <c r="AMA2" s="54"/>
      <c r="AMB2" s="54"/>
      <c r="AMC2" s="54"/>
      <c r="AMD2" s="54"/>
    </row>
    <row r="3" spans="1:1018" s="55" customFormat="1" ht="18">
      <c r="A3" s="57"/>
      <c r="B3" s="295" t="s">
        <v>30</v>
      </c>
      <c r="C3" s="305"/>
      <c r="D3" s="305"/>
      <c r="E3" s="305"/>
      <c r="F3" s="305"/>
      <c r="G3" s="305"/>
      <c r="H3" s="168"/>
      <c r="I3" s="88"/>
    </row>
    <row r="4" spans="1:1018" ht="16.5" thickBot="1">
      <c r="A4" s="58"/>
      <c r="B4" s="298" t="s">
        <v>662</v>
      </c>
      <c r="C4" s="299"/>
      <c r="D4" s="299"/>
      <c r="E4" s="299"/>
      <c r="F4" s="299"/>
      <c r="G4" s="299"/>
      <c r="H4" s="169"/>
      <c r="I4" s="89"/>
      <c r="J4" s="54"/>
      <c r="K4" s="54"/>
      <c r="L4" s="54"/>
      <c r="M4" s="54"/>
      <c r="N4" s="54"/>
      <c r="O4" s="54"/>
      <c r="P4" s="54"/>
      <c r="Q4" s="54"/>
      <c r="R4" s="54"/>
      <c r="S4" s="54"/>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c r="AT4" s="54"/>
      <c r="AU4" s="54"/>
      <c r="AV4" s="54"/>
      <c r="AW4" s="54"/>
      <c r="AX4" s="54"/>
      <c r="AY4" s="54"/>
      <c r="AZ4" s="54"/>
      <c r="BA4" s="54"/>
      <c r="BB4" s="54"/>
      <c r="BC4" s="54"/>
      <c r="BD4" s="54"/>
      <c r="BE4" s="54"/>
      <c r="BF4" s="54"/>
      <c r="BG4" s="54"/>
      <c r="BH4" s="54"/>
      <c r="BI4" s="54"/>
      <c r="BJ4" s="54"/>
      <c r="BK4" s="54"/>
      <c r="BL4" s="54"/>
      <c r="BM4" s="54"/>
      <c r="BN4" s="54"/>
      <c r="BO4" s="54"/>
      <c r="BP4" s="54"/>
      <c r="BQ4" s="54"/>
      <c r="BR4" s="54"/>
      <c r="BS4" s="54"/>
      <c r="BT4" s="54"/>
      <c r="BU4" s="54"/>
      <c r="BV4" s="54"/>
      <c r="BW4" s="54"/>
      <c r="BX4" s="54"/>
      <c r="BY4" s="54"/>
      <c r="BZ4" s="54"/>
      <c r="CA4" s="54"/>
      <c r="CB4" s="54"/>
      <c r="CC4" s="54"/>
      <c r="CD4" s="54"/>
      <c r="CE4" s="54"/>
      <c r="CF4" s="54"/>
      <c r="CG4" s="54"/>
      <c r="CH4" s="54"/>
      <c r="CI4" s="54"/>
      <c r="CJ4" s="54"/>
      <c r="CK4" s="54"/>
      <c r="CL4" s="54"/>
      <c r="CM4" s="54"/>
      <c r="CN4" s="54"/>
      <c r="CO4" s="54"/>
      <c r="CP4" s="54"/>
      <c r="CQ4" s="54"/>
      <c r="CR4" s="54"/>
      <c r="CS4" s="54"/>
      <c r="CT4" s="54"/>
      <c r="CU4" s="54"/>
      <c r="CV4" s="54"/>
      <c r="CW4" s="54"/>
      <c r="CX4" s="54"/>
      <c r="CY4" s="54"/>
      <c r="CZ4" s="54"/>
      <c r="DA4" s="54"/>
      <c r="DB4" s="54"/>
      <c r="DC4" s="54"/>
      <c r="DD4" s="54"/>
      <c r="DE4" s="54"/>
      <c r="DF4" s="54"/>
      <c r="DG4" s="54"/>
      <c r="DH4" s="54"/>
      <c r="DI4" s="54"/>
      <c r="DJ4" s="54"/>
      <c r="DK4" s="54"/>
      <c r="DL4" s="54"/>
      <c r="DM4" s="54"/>
      <c r="DN4" s="54"/>
      <c r="DO4" s="54"/>
      <c r="DP4" s="54"/>
      <c r="DQ4" s="54"/>
      <c r="DR4" s="54"/>
      <c r="DS4" s="54"/>
      <c r="DT4" s="54"/>
      <c r="DU4" s="54"/>
      <c r="DV4" s="54"/>
      <c r="DW4" s="54"/>
      <c r="DX4" s="54"/>
      <c r="DY4" s="54"/>
      <c r="DZ4" s="54"/>
      <c r="EA4" s="54"/>
      <c r="EB4" s="54"/>
      <c r="EC4" s="54"/>
      <c r="ED4" s="54"/>
      <c r="EE4" s="54"/>
      <c r="EF4" s="54"/>
      <c r="EG4" s="54"/>
      <c r="EH4" s="54"/>
      <c r="EI4" s="54"/>
      <c r="EJ4" s="54"/>
      <c r="EK4" s="54"/>
      <c r="EL4" s="54"/>
      <c r="EM4" s="54"/>
      <c r="EN4" s="54"/>
      <c r="EO4" s="54"/>
      <c r="EP4" s="54"/>
      <c r="EQ4" s="54"/>
      <c r="ER4" s="54"/>
      <c r="ES4" s="54"/>
      <c r="ET4" s="54"/>
      <c r="EU4" s="54"/>
      <c r="EV4" s="54"/>
      <c r="EW4" s="54"/>
      <c r="EX4" s="54"/>
      <c r="EY4" s="54"/>
      <c r="EZ4" s="54"/>
      <c r="FA4" s="54"/>
      <c r="FB4" s="54"/>
      <c r="FC4" s="54"/>
      <c r="FD4" s="54"/>
      <c r="FE4" s="54"/>
      <c r="FF4" s="54"/>
      <c r="FG4" s="54"/>
      <c r="FH4" s="54"/>
      <c r="FI4" s="54"/>
      <c r="FJ4" s="54"/>
      <c r="FK4" s="54"/>
      <c r="FL4" s="54"/>
      <c r="FM4" s="54"/>
      <c r="FN4" s="54"/>
      <c r="FO4" s="54"/>
      <c r="FP4" s="54"/>
      <c r="FQ4" s="54"/>
      <c r="FR4" s="54"/>
      <c r="FS4" s="54"/>
      <c r="FT4" s="54"/>
      <c r="FU4" s="54"/>
      <c r="FV4" s="54"/>
      <c r="FW4" s="54"/>
      <c r="FX4" s="54"/>
      <c r="FY4" s="54"/>
      <c r="FZ4" s="54"/>
      <c r="GA4" s="54"/>
      <c r="GB4" s="54"/>
      <c r="GC4" s="54"/>
      <c r="GD4" s="54"/>
      <c r="GE4" s="54"/>
      <c r="GF4" s="54"/>
      <c r="GG4" s="54"/>
      <c r="GH4" s="54"/>
      <c r="GI4" s="54"/>
      <c r="GJ4" s="54"/>
      <c r="GK4" s="54"/>
      <c r="GL4" s="54"/>
      <c r="GM4" s="54"/>
      <c r="GN4" s="54"/>
      <c r="GO4" s="54"/>
      <c r="GP4" s="54"/>
      <c r="GQ4" s="54"/>
      <c r="GR4" s="54"/>
      <c r="GS4" s="54"/>
      <c r="GT4" s="54"/>
      <c r="GU4" s="54"/>
      <c r="GV4" s="54"/>
      <c r="GW4" s="54"/>
      <c r="GX4" s="54"/>
      <c r="GY4" s="54"/>
      <c r="GZ4" s="54"/>
      <c r="HA4" s="54"/>
      <c r="HB4" s="54"/>
      <c r="HC4" s="54"/>
      <c r="HD4" s="54"/>
      <c r="HE4" s="54"/>
      <c r="HF4" s="54"/>
      <c r="HG4" s="54"/>
      <c r="HH4" s="54"/>
      <c r="HI4" s="54"/>
      <c r="HJ4" s="54"/>
      <c r="HK4" s="54"/>
      <c r="HL4" s="54"/>
      <c r="HM4" s="54"/>
      <c r="HN4" s="54"/>
      <c r="HO4" s="54"/>
      <c r="HP4" s="54"/>
      <c r="HQ4" s="54"/>
      <c r="HR4" s="54"/>
      <c r="HS4" s="54"/>
      <c r="HT4" s="54"/>
      <c r="HU4" s="54"/>
      <c r="HV4" s="54"/>
      <c r="HW4" s="54"/>
      <c r="HX4" s="54"/>
      <c r="HY4" s="54"/>
      <c r="HZ4" s="54"/>
      <c r="IA4" s="54"/>
      <c r="IB4" s="54"/>
      <c r="IC4" s="54"/>
      <c r="ID4" s="54"/>
      <c r="IE4" s="54"/>
      <c r="IF4" s="54"/>
      <c r="IG4" s="54"/>
      <c r="IH4" s="54"/>
      <c r="II4" s="54"/>
      <c r="IJ4" s="54"/>
      <c r="IK4" s="54"/>
      <c r="IL4" s="54"/>
      <c r="IM4" s="54"/>
      <c r="IN4" s="54"/>
      <c r="IO4" s="54"/>
      <c r="IP4" s="54"/>
      <c r="IQ4" s="54"/>
      <c r="IR4" s="54"/>
      <c r="IS4" s="54"/>
      <c r="IT4" s="54"/>
      <c r="IU4" s="54"/>
      <c r="IV4" s="54"/>
      <c r="IW4" s="54"/>
      <c r="IX4" s="54"/>
      <c r="IY4" s="54"/>
      <c r="IZ4" s="54"/>
      <c r="JA4" s="54"/>
      <c r="JB4" s="54"/>
      <c r="JC4" s="54"/>
      <c r="JD4" s="54"/>
      <c r="JE4" s="54"/>
      <c r="JF4" s="54"/>
      <c r="JG4" s="54"/>
      <c r="JH4" s="54"/>
      <c r="JI4" s="54"/>
      <c r="JJ4" s="54"/>
      <c r="JK4" s="54"/>
      <c r="JL4" s="54"/>
      <c r="JM4" s="54"/>
      <c r="JN4" s="54"/>
      <c r="JO4" s="54"/>
      <c r="JP4" s="54"/>
      <c r="JQ4" s="54"/>
      <c r="JR4" s="54"/>
      <c r="JS4" s="54"/>
      <c r="JT4" s="54"/>
      <c r="JU4" s="54"/>
      <c r="JV4" s="54"/>
      <c r="JW4" s="54"/>
      <c r="JX4" s="54"/>
      <c r="JY4" s="54"/>
      <c r="JZ4" s="54"/>
      <c r="KA4" s="54"/>
      <c r="KB4" s="54"/>
      <c r="KC4" s="54"/>
      <c r="KD4" s="54"/>
      <c r="KE4" s="54"/>
      <c r="KF4" s="54"/>
      <c r="KG4" s="54"/>
      <c r="KH4" s="54"/>
      <c r="KI4" s="54"/>
      <c r="KJ4" s="54"/>
      <c r="KK4" s="54"/>
      <c r="KL4" s="54"/>
      <c r="KM4" s="54"/>
      <c r="KN4" s="54"/>
      <c r="KO4" s="54"/>
      <c r="KP4" s="54"/>
      <c r="KQ4" s="54"/>
      <c r="KR4" s="54"/>
      <c r="KS4" s="54"/>
      <c r="KT4" s="54"/>
      <c r="KU4" s="54"/>
      <c r="KV4" s="54"/>
      <c r="KW4" s="54"/>
      <c r="KX4" s="54"/>
      <c r="KY4" s="54"/>
      <c r="KZ4" s="54"/>
      <c r="LA4" s="54"/>
      <c r="LB4" s="54"/>
      <c r="LC4" s="54"/>
      <c r="LD4" s="54"/>
      <c r="LE4" s="54"/>
      <c r="LF4" s="54"/>
      <c r="LG4" s="54"/>
      <c r="LH4" s="54"/>
      <c r="LI4" s="54"/>
      <c r="LJ4" s="54"/>
      <c r="LK4" s="54"/>
      <c r="LL4" s="54"/>
      <c r="LM4" s="54"/>
      <c r="LN4" s="54"/>
      <c r="LO4" s="54"/>
      <c r="LP4" s="54"/>
      <c r="LQ4" s="54"/>
      <c r="LR4" s="54"/>
      <c r="LS4" s="54"/>
      <c r="LT4" s="54"/>
      <c r="LU4" s="54"/>
      <c r="LV4" s="54"/>
      <c r="LW4" s="54"/>
      <c r="LX4" s="54"/>
      <c r="LY4" s="54"/>
      <c r="LZ4" s="54"/>
      <c r="MA4" s="54"/>
      <c r="MB4" s="54"/>
      <c r="MC4" s="54"/>
      <c r="MD4" s="54"/>
      <c r="ME4" s="54"/>
      <c r="MF4" s="54"/>
      <c r="MG4" s="54"/>
      <c r="MH4" s="54"/>
      <c r="MI4" s="54"/>
      <c r="MJ4" s="54"/>
      <c r="MK4" s="54"/>
      <c r="ML4" s="54"/>
      <c r="MM4" s="54"/>
      <c r="MN4" s="54"/>
      <c r="MO4" s="54"/>
      <c r="MP4" s="54"/>
      <c r="MQ4" s="54"/>
      <c r="MR4" s="54"/>
      <c r="MS4" s="54"/>
      <c r="MT4" s="54"/>
      <c r="MU4" s="54"/>
      <c r="MV4" s="54"/>
      <c r="MW4" s="54"/>
      <c r="MX4" s="54"/>
      <c r="MY4" s="54"/>
      <c r="MZ4" s="54"/>
      <c r="NA4" s="54"/>
      <c r="NB4" s="54"/>
      <c r="NC4" s="54"/>
      <c r="ND4" s="54"/>
      <c r="NE4" s="54"/>
      <c r="NF4" s="54"/>
      <c r="NG4" s="54"/>
      <c r="NH4" s="54"/>
      <c r="NI4" s="54"/>
      <c r="NJ4" s="54"/>
      <c r="NK4" s="54"/>
      <c r="NL4" s="54"/>
      <c r="NM4" s="54"/>
      <c r="NN4" s="54"/>
      <c r="NO4" s="54"/>
      <c r="NP4" s="54"/>
      <c r="NQ4" s="54"/>
      <c r="NR4" s="54"/>
      <c r="NS4" s="54"/>
      <c r="NT4" s="54"/>
      <c r="NU4" s="54"/>
      <c r="NV4" s="54"/>
      <c r="NW4" s="54"/>
      <c r="NX4" s="54"/>
      <c r="NY4" s="54"/>
      <c r="NZ4" s="54"/>
      <c r="OA4" s="54"/>
      <c r="OB4" s="54"/>
      <c r="OC4" s="54"/>
      <c r="OD4" s="54"/>
      <c r="OE4" s="54"/>
      <c r="OF4" s="54"/>
      <c r="OG4" s="54"/>
      <c r="OH4" s="54"/>
      <c r="OI4" s="54"/>
      <c r="OJ4" s="54"/>
      <c r="OK4" s="54"/>
      <c r="OL4" s="54"/>
      <c r="OM4" s="54"/>
      <c r="ON4" s="54"/>
      <c r="OO4" s="54"/>
      <c r="OP4" s="54"/>
      <c r="OQ4" s="54"/>
      <c r="OR4" s="54"/>
      <c r="OS4" s="54"/>
      <c r="OT4" s="54"/>
      <c r="OU4" s="54"/>
      <c r="OV4" s="54"/>
      <c r="OW4" s="54"/>
      <c r="OX4" s="54"/>
      <c r="OY4" s="54"/>
      <c r="OZ4" s="54"/>
      <c r="PA4" s="54"/>
      <c r="PB4" s="54"/>
      <c r="PC4" s="54"/>
      <c r="PD4" s="54"/>
      <c r="PE4" s="54"/>
      <c r="PF4" s="54"/>
      <c r="PG4" s="54"/>
      <c r="PH4" s="54"/>
      <c r="PI4" s="54"/>
      <c r="PJ4" s="54"/>
      <c r="PK4" s="54"/>
      <c r="PL4" s="54"/>
      <c r="PM4" s="54"/>
      <c r="PN4" s="54"/>
      <c r="PO4" s="54"/>
      <c r="PP4" s="54"/>
      <c r="PQ4" s="54"/>
      <c r="PR4" s="54"/>
      <c r="PS4" s="54"/>
      <c r="PT4" s="54"/>
      <c r="PU4" s="54"/>
      <c r="PV4" s="54"/>
      <c r="PW4" s="54"/>
      <c r="PX4" s="54"/>
      <c r="PY4" s="54"/>
      <c r="PZ4" s="54"/>
      <c r="QA4" s="54"/>
      <c r="QB4" s="54"/>
      <c r="QC4" s="54"/>
      <c r="QD4" s="54"/>
      <c r="QE4" s="54"/>
      <c r="QF4" s="54"/>
      <c r="QG4" s="54"/>
      <c r="QH4" s="54"/>
      <c r="QI4" s="54"/>
      <c r="QJ4" s="54"/>
      <c r="QK4" s="54"/>
      <c r="QL4" s="54"/>
      <c r="QM4" s="54"/>
      <c r="QN4" s="54"/>
      <c r="QO4" s="54"/>
      <c r="QP4" s="54"/>
      <c r="QQ4" s="54"/>
      <c r="QR4" s="54"/>
      <c r="QS4" s="54"/>
      <c r="QT4" s="54"/>
      <c r="QU4" s="54"/>
      <c r="QV4" s="54"/>
      <c r="QW4" s="54"/>
      <c r="QX4" s="54"/>
      <c r="QY4" s="54"/>
      <c r="QZ4" s="54"/>
      <c r="RA4" s="54"/>
      <c r="RB4" s="54"/>
      <c r="RC4" s="54"/>
      <c r="RD4" s="54"/>
      <c r="RE4" s="54"/>
      <c r="RF4" s="54"/>
      <c r="RG4" s="54"/>
      <c r="RH4" s="54"/>
      <c r="RI4" s="54"/>
      <c r="RJ4" s="54"/>
      <c r="RK4" s="54"/>
      <c r="RL4" s="54"/>
      <c r="RM4" s="54"/>
      <c r="RN4" s="54"/>
      <c r="RO4" s="54"/>
      <c r="RP4" s="54"/>
      <c r="RQ4" s="54"/>
      <c r="RR4" s="54"/>
      <c r="RS4" s="54"/>
      <c r="RT4" s="54"/>
      <c r="RU4" s="54"/>
      <c r="RV4" s="54"/>
      <c r="RW4" s="54"/>
      <c r="RX4" s="54"/>
      <c r="RY4" s="54"/>
      <c r="RZ4" s="54"/>
      <c r="SA4" s="54"/>
      <c r="SB4" s="54"/>
      <c r="SC4" s="54"/>
      <c r="SD4" s="54"/>
      <c r="SE4" s="54"/>
      <c r="SF4" s="54"/>
      <c r="SG4" s="54"/>
      <c r="SH4" s="54"/>
      <c r="SI4" s="54"/>
      <c r="SJ4" s="54"/>
      <c r="SK4" s="54"/>
      <c r="SL4" s="54"/>
      <c r="SM4" s="54"/>
      <c r="SN4" s="54"/>
      <c r="SO4" s="54"/>
      <c r="SP4" s="54"/>
      <c r="SQ4" s="54"/>
      <c r="SR4" s="54"/>
      <c r="SS4" s="54"/>
      <c r="ST4" s="54"/>
      <c r="SU4" s="54"/>
      <c r="SV4" s="54"/>
      <c r="SW4" s="54"/>
      <c r="SX4" s="54"/>
      <c r="SY4" s="54"/>
      <c r="SZ4" s="54"/>
      <c r="TA4" s="54"/>
      <c r="TB4" s="54"/>
      <c r="TC4" s="54"/>
      <c r="TD4" s="54"/>
      <c r="TE4" s="54"/>
      <c r="TF4" s="54"/>
      <c r="TG4" s="54"/>
      <c r="TH4" s="54"/>
      <c r="TI4" s="54"/>
      <c r="TJ4" s="54"/>
      <c r="TK4" s="54"/>
      <c r="TL4" s="54"/>
      <c r="TM4" s="54"/>
      <c r="TN4" s="54"/>
      <c r="TO4" s="54"/>
      <c r="TP4" s="54"/>
      <c r="TQ4" s="54"/>
      <c r="TR4" s="54"/>
      <c r="TS4" s="54"/>
      <c r="TT4" s="54"/>
      <c r="TU4" s="54"/>
      <c r="TV4" s="54"/>
      <c r="TW4" s="54"/>
      <c r="TX4" s="54"/>
      <c r="TY4" s="54"/>
      <c r="TZ4" s="54"/>
      <c r="UA4" s="54"/>
      <c r="UB4" s="54"/>
      <c r="UC4" s="54"/>
      <c r="UD4" s="54"/>
      <c r="UE4" s="54"/>
      <c r="UF4" s="54"/>
      <c r="UG4" s="54"/>
      <c r="UH4" s="54"/>
      <c r="UI4" s="54"/>
      <c r="UJ4" s="54"/>
      <c r="UK4" s="54"/>
      <c r="UL4" s="54"/>
      <c r="UM4" s="54"/>
      <c r="UN4" s="54"/>
      <c r="UO4" s="54"/>
      <c r="UP4" s="54"/>
      <c r="UQ4" s="54"/>
      <c r="UR4" s="54"/>
      <c r="US4" s="54"/>
      <c r="UT4" s="54"/>
      <c r="UU4" s="54"/>
      <c r="UV4" s="54"/>
      <c r="UW4" s="54"/>
      <c r="UX4" s="54"/>
      <c r="UY4" s="54"/>
      <c r="UZ4" s="54"/>
      <c r="VA4" s="54"/>
      <c r="VB4" s="54"/>
      <c r="VC4" s="54"/>
      <c r="VD4" s="54"/>
      <c r="VE4" s="54"/>
      <c r="VF4" s="54"/>
      <c r="VG4" s="54"/>
      <c r="VH4" s="54"/>
      <c r="VI4" s="54"/>
      <c r="VJ4" s="54"/>
      <c r="VK4" s="54"/>
      <c r="VL4" s="54"/>
      <c r="VM4" s="54"/>
      <c r="VN4" s="54"/>
      <c r="VO4" s="54"/>
      <c r="VP4" s="54"/>
      <c r="VQ4" s="54"/>
      <c r="VR4" s="54"/>
      <c r="VS4" s="54"/>
      <c r="VT4" s="54"/>
      <c r="VU4" s="54"/>
      <c r="VV4" s="54"/>
      <c r="VW4" s="54"/>
      <c r="VX4" s="54"/>
      <c r="VY4" s="54"/>
      <c r="VZ4" s="54"/>
      <c r="WA4" s="54"/>
      <c r="WB4" s="54"/>
      <c r="WC4" s="54"/>
      <c r="WD4" s="54"/>
      <c r="WE4" s="54"/>
      <c r="WF4" s="54"/>
      <c r="WG4" s="54"/>
      <c r="WH4" s="54"/>
      <c r="WI4" s="54"/>
      <c r="WJ4" s="54"/>
      <c r="WK4" s="54"/>
      <c r="WL4" s="54"/>
      <c r="WM4" s="54"/>
      <c r="WN4" s="54"/>
      <c r="WO4" s="54"/>
      <c r="WP4" s="54"/>
      <c r="WQ4" s="54"/>
      <c r="WR4" s="54"/>
      <c r="WS4" s="54"/>
      <c r="WT4" s="54"/>
      <c r="WU4" s="54"/>
      <c r="WV4" s="54"/>
      <c r="WW4" s="54"/>
      <c r="WX4" s="54"/>
      <c r="WY4" s="54"/>
      <c r="WZ4" s="54"/>
      <c r="XA4" s="54"/>
      <c r="XB4" s="54"/>
      <c r="XC4" s="54"/>
      <c r="XD4" s="54"/>
      <c r="XE4" s="54"/>
      <c r="XF4" s="54"/>
      <c r="XG4" s="54"/>
      <c r="XH4" s="54"/>
      <c r="XI4" s="54"/>
      <c r="XJ4" s="54"/>
      <c r="XK4" s="54"/>
      <c r="XL4" s="54"/>
      <c r="XM4" s="54"/>
      <c r="XN4" s="54"/>
      <c r="XO4" s="54"/>
      <c r="XP4" s="54"/>
      <c r="XQ4" s="54"/>
      <c r="XR4" s="54"/>
      <c r="XS4" s="54"/>
      <c r="XT4" s="54"/>
      <c r="XU4" s="54"/>
      <c r="XV4" s="54"/>
      <c r="XW4" s="54"/>
      <c r="XX4" s="54"/>
      <c r="XY4" s="54"/>
      <c r="XZ4" s="54"/>
      <c r="YA4" s="54"/>
      <c r="YB4" s="54"/>
      <c r="YC4" s="54"/>
      <c r="YD4" s="54"/>
      <c r="YE4" s="54"/>
      <c r="YF4" s="54"/>
      <c r="YG4" s="54"/>
      <c r="YH4" s="54"/>
      <c r="YI4" s="54"/>
      <c r="YJ4" s="54"/>
      <c r="YK4" s="54"/>
      <c r="YL4" s="54"/>
      <c r="YM4" s="54"/>
      <c r="YN4" s="54"/>
      <c r="YO4" s="54"/>
      <c r="YP4" s="54"/>
      <c r="YQ4" s="54"/>
      <c r="YR4" s="54"/>
      <c r="YS4" s="54"/>
      <c r="YT4" s="54"/>
      <c r="YU4" s="54"/>
      <c r="YV4" s="54"/>
      <c r="YW4" s="54"/>
      <c r="YX4" s="54"/>
      <c r="YY4" s="54"/>
      <c r="YZ4" s="54"/>
      <c r="ZA4" s="54"/>
      <c r="ZB4" s="54"/>
      <c r="ZC4" s="54"/>
      <c r="ZD4" s="54"/>
      <c r="ZE4" s="54"/>
      <c r="ZF4" s="54"/>
      <c r="ZG4" s="54"/>
      <c r="ZH4" s="54"/>
      <c r="ZI4" s="54"/>
      <c r="ZJ4" s="54"/>
      <c r="ZK4" s="54"/>
      <c r="ZL4" s="54"/>
      <c r="ZM4" s="54"/>
      <c r="ZN4" s="54"/>
      <c r="ZO4" s="54"/>
      <c r="ZP4" s="54"/>
      <c r="ZQ4" s="54"/>
      <c r="ZR4" s="54"/>
      <c r="ZS4" s="54"/>
      <c r="ZT4" s="54"/>
      <c r="ZU4" s="54"/>
      <c r="ZV4" s="54"/>
      <c r="ZW4" s="54"/>
      <c r="ZX4" s="54"/>
      <c r="ZY4" s="54"/>
      <c r="ZZ4" s="54"/>
      <c r="AAA4" s="54"/>
      <c r="AAB4" s="54"/>
      <c r="AAC4" s="54"/>
      <c r="AAD4" s="54"/>
      <c r="AAE4" s="54"/>
      <c r="AAF4" s="54"/>
      <c r="AAG4" s="54"/>
      <c r="AAH4" s="54"/>
      <c r="AAI4" s="54"/>
      <c r="AAJ4" s="54"/>
      <c r="AAK4" s="54"/>
      <c r="AAL4" s="54"/>
      <c r="AAM4" s="54"/>
      <c r="AAN4" s="54"/>
      <c r="AAO4" s="54"/>
      <c r="AAP4" s="54"/>
      <c r="AAQ4" s="54"/>
      <c r="AAR4" s="54"/>
      <c r="AAS4" s="54"/>
      <c r="AAT4" s="54"/>
      <c r="AAU4" s="54"/>
      <c r="AAV4" s="54"/>
      <c r="AAW4" s="54"/>
      <c r="AAX4" s="54"/>
      <c r="AAY4" s="54"/>
      <c r="AAZ4" s="54"/>
      <c r="ABA4" s="54"/>
      <c r="ABB4" s="54"/>
      <c r="ABC4" s="54"/>
      <c r="ABD4" s="54"/>
      <c r="ABE4" s="54"/>
      <c r="ABF4" s="54"/>
      <c r="ABG4" s="54"/>
      <c r="ABH4" s="54"/>
      <c r="ABI4" s="54"/>
      <c r="ABJ4" s="54"/>
      <c r="ABK4" s="54"/>
      <c r="ABL4" s="54"/>
      <c r="ABM4" s="54"/>
      <c r="ABN4" s="54"/>
      <c r="ABO4" s="54"/>
      <c r="ABP4" s="54"/>
      <c r="ABQ4" s="54"/>
      <c r="ABR4" s="54"/>
      <c r="ABS4" s="54"/>
      <c r="ABT4" s="54"/>
      <c r="ABU4" s="54"/>
      <c r="ABV4" s="54"/>
      <c r="ABW4" s="54"/>
      <c r="ABX4" s="54"/>
      <c r="ABY4" s="54"/>
      <c r="ABZ4" s="54"/>
      <c r="ACA4" s="54"/>
      <c r="ACB4" s="54"/>
      <c r="ACC4" s="54"/>
      <c r="ACD4" s="54"/>
      <c r="ACE4" s="54"/>
      <c r="ACF4" s="54"/>
      <c r="ACG4" s="54"/>
      <c r="ACH4" s="54"/>
      <c r="ACI4" s="54"/>
      <c r="ACJ4" s="54"/>
      <c r="ACK4" s="54"/>
      <c r="ACL4" s="54"/>
      <c r="ACM4" s="54"/>
      <c r="ACN4" s="54"/>
      <c r="ACO4" s="54"/>
      <c r="ACP4" s="54"/>
      <c r="ACQ4" s="54"/>
      <c r="ACR4" s="54"/>
      <c r="ACS4" s="54"/>
      <c r="ACT4" s="54"/>
      <c r="ACU4" s="54"/>
      <c r="ACV4" s="54"/>
      <c r="ACW4" s="54"/>
      <c r="ACX4" s="54"/>
      <c r="ACY4" s="54"/>
      <c r="ACZ4" s="54"/>
      <c r="ADA4" s="54"/>
      <c r="ADB4" s="54"/>
      <c r="ADC4" s="54"/>
      <c r="ADD4" s="54"/>
      <c r="ADE4" s="54"/>
      <c r="ADF4" s="54"/>
      <c r="ADG4" s="54"/>
      <c r="ADH4" s="54"/>
      <c r="ADI4" s="54"/>
      <c r="ADJ4" s="54"/>
      <c r="ADK4" s="54"/>
      <c r="ADL4" s="54"/>
      <c r="ADM4" s="54"/>
      <c r="ADN4" s="54"/>
      <c r="ADO4" s="54"/>
      <c r="ADP4" s="54"/>
      <c r="ADQ4" s="54"/>
      <c r="ADR4" s="54"/>
      <c r="ADS4" s="54"/>
      <c r="ADT4" s="54"/>
      <c r="ADU4" s="54"/>
      <c r="ADV4" s="54"/>
      <c r="ADW4" s="54"/>
      <c r="ADX4" s="54"/>
      <c r="ADY4" s="54"/>
      <c r="ADZ4" s="54"/>
      <c r="AEA4" s="54"/>
      <c r="AEB4" s="54"/>
      <c r="AEC4" s="54"/>
      <c r="AED4" s="54"/>
      <c r="AEE4" s="54"/>
      <c r="AEF4" s="54"/>
      <c r="AEG4" s="54"/>
      <c r="AEH4" s="54"/>
      <c r="AEI4" s="54"/>
      <c r="AEJ4" s="54"/>
      <c r="AEK4" s="54"/>
      <c r="AEL4" s="54"/>
      <c r="AEM4" s="54"/>
      <c r="AEN4" s="54"/>
      <c r="AEO4" s="54"/>
      <c r="AEP4" s="54"/>
      <c r="AEQ4" s="54"/>
      <c r="AER4" s="54"/>
      <c r="AES4" s="54"/>
      <c r="AET4" s="54"/>
      <c r="AEU4" s="54"/>
      <c r="AEV4" s="54"/>
      <c r="AEW4" s="54"/>
      <c r="AEX4" s="54"/>
      <c r="AEY4" s="54"/>
      <c r="AEZ4" s="54"/>
      <c r="AFA4" s="54"/>
      <c r="AFB4" s="54"/>
      <c r="AFC4" s="54"/>
      <c r="AFD4" s="54"/>
      <c r="AFE4" s="54"/>
      <c r="AFF4" s="54"/>
      <c r="AFG4" s="54"/>
      <c r="AFH4" s="54"/>
      <c r="AFI4" s="54"/>
      <c r="AFJ4" s="54"/>
      <c r="AFK4" s="54"/>
      <c r="AFL4" s="54"/>
      <c r="AFM4" s="54"/>
      <c r="AFN4" s="54"/>
      <c r="AFO4" s="54"/>
      <c r="AFP4" s="54"/>
      <c r="AFQ4" s="54"/>
      <c r="AFR4" s="54"/>
      <c r="AFS4" s="54"/>
      <c r="AFT4" s="54"/>
      <c r="AFU4" s="54"/>
      <c r="AFV4" s="54"/>
      <c r="AFW4" s="54"/>
      <c r="AFX4" s="54"/>
      <c r="AFY4" s="54"/>
      <c r="AFZ4" s="54"/>
      <c r="AGA4" s="54"/>
      <c r="AGB4" s="54"/>
      <c r="AGC4" s="54"/>
      <c r="AGD4" s="54"/>
      <c r="AGE4" s="54"/>
      <c r="AGF4" s="54"/>
      <c r="AGG4" s="54"/>
      <c r="AGH4" s="54"/>
      <c r="AGI4" s="54"/>
      <c r="AGJ4" s="54"/>
      <c r="AGK4" s="54"/>
      <c r="AGL4" s="54"/>
      <c r="AGM4" s="54"/>
      <c r="AGN4" s="54"/>
      <c r="AGO4" s="54"/>
      <c r="AGP4" s="54"/>
      <c r="AGQ4" s="54"/>
      <c r="AGR4" s="54"/>
      <c r="AGS4" s="54"/>
      <c r="AGT4" s="54"/>
      <c r="AGU4" s="54"/>
      <c r="AGV4" s="54"/>
      <c r="AGW4" s="54"/>
      <c r="AGX4" s="54"/>
      <c r="AGY4" s="54"/>
      <c r="AGZ4" s="54"/>
      <c r="AHA4" s="54"/>
      <c r="AHB4" s="54"/>
      <c r="AHC4" s="54"/>
      <c r="AHD4" s="54"/>
      <c r="AHE4" s="54"/>
      <c r="AHF4" s="54"/>
      <c r="AHG4" s="54"/>
      <c r="AHH4" s="54"/>
      <c r="AHI4" s="54"/>
      <c r="AHJ4" s="54"/>
      <c r="AHK4" s="54"/>
      <c r="AHL4" s="54"/>
      <c r="AHM4" s="54"/>
      <c r="AHN4" s="54"/>
      <c r="AHO4" s="54"/>
      <c r="AHP4" s="54"/>
      <c r="AHQ4" s="54"/>
      <c r="AHR4" s="54"/>
      <c r="AHS4" s="54"/>
      <c r="AHT4" s="54"/>
      <c r="AHU4" s="54"/>
      <c r="AHV4" s="54"/>
      <c r="AHW4" s="54"/>
      <c r="AHX4" s="54"/>
      <c r="AHY4" s="54"/>
      <c r="AHZ4" s="54"/>
      <c r="AIA4" s="54"/>
      <c r="AIB4" s="54"/>
      <c r="AIC4" s="54"/>
      <c r="AID4" s="54"/>
      <c r="AIE4" s="54"/>
      <c r="AIF4" s="54"/>
      <c r="AIG4" s="54"/>
      <c r="AIH4" s="54"/>
      <c r="AII4" s="54"/>
      <c r="AIJ4" s="54"/>
      <c r="AIK4" s="54"/>
      <c r="AIL4" s="54"/>
      <c r="AIM4" s="54"/>
      <c r="AIN4" s="54"/>
      <c r="AIO4" s="54"/>
      <c r="AIP4" s="54"/>
      <c r="AIQ4" s="54"/>
      <c r="AIR4" s="54"/>
      <c r="AIS4" s="54"/>
      <c r="AIT4" s="54"/>
      <c r="AIU4" s="54"/>
      <c r="AIV4" s="54"/>
      <c r="AIW4" s="54"/>
      <c r="AIX4" s="54"/>
      <c r="AIY4" s="54"/>
      <c r="AIZ4" s="54"/>
      <c r="AJA4" s="54"/>
      <c r="AJB4" s="54"/>
      <c r="AJC4" s="54"/>
      <c r="AJD4" s="54"/>
      <c r="AJE4" s="54"/>
      <c r="AJF4" s="54"/>
      <c r="AJG4" s="54"/>
      <c r="AJH4" s="54"/>
      <c r="AJI4" s="54"/>
      <c r="AJJ4" s="54"/>
      <c r="AJK4" s="54"/>
      <c r="AJL4" s="54"/>
      <c r="AJM4" s="54"/>
      <c r="AJN4" s="54"/>
      <c r="AJO4" s="54"/>
      <c r="AJP4" s="54"/>
      <c r="AJQ4" s="54"/>
      <c r="AJR4" s="54"/>
      <c r="AJS4" s="54"/>
      <c r="AJT4" s="54"/>
      <c r="AJU4" s="54"/>
      <c r="AJV4" s="54"/>
      <c r="AJW4" s="54"/>
      <c r="AJX4" s="54"/>
      <c r="AJY4" s="54"/>
      <c r="AJZ4" s="54"/>
      <c r="AKA4" s="54"/>
      <c r="AKB4" s="54"/>
      <c r="AKC4" s="54"/>
      <c r="AKD4" s="54"/>
      <c r="AKE4" s="54"/>
      <c r="AKF4" s="54"/>
      <c r="AKG4" s="54"/>
      <c r="AKH4" s="54"/>
      <c r="AKI4" s="54"/>
      <c r="AKJ4" s="54"/>
      <c r="AKK4" s="54"/>
      <c r="AKL4" s="54"/>
      <c r="AKM4" s="54"/>
      <c r="AKN4" s="54"/>
      <c r="AKO4" s="54"/>
      <c r="AKP4" s="54"/>
      <c r="AKQ4" s="54"/>
      <c r="AKR4" s="54"/>
      <c r="AKS4" s="54"/>
      <c r="AKT4" s="54"/>
      <c r="AKU4" s="54"/>
      <c r="AKV4" s="54"/>
      <c r="AKW4" s="54"/>
      <c r="AKX4" s="54"/>
      <c r="AKY4" s="54"/>
      <c r="AKZ4" s="54"/>
      <c r="ALA4" s="54"/>
      <c r="ALB4" s="54"/>
      <c r="ALC4" s="54"/>
      <c r="ALD4" s="54"/>
      <c r="ALE4" s="54"/>
      <c r="ALF4" s="54"/>
      <c r="ALG4" s="54"/>
      <c r="ALH4" s="54"/>
      <c r="ALI4" s="54"/>
      <c r="ALJ4" s="54"/>
      <c r="ALK4" s="54"/>
      <c r="ALL4" s="54"/>
      <c r="ALM4" s="54"/>
      <c r="ALN4" s="54"/>
      <c r="ALO4" s="54"/>
      <c r="ALP4" s="54"/>
      <c r="ALQ4" s="54"/>
      <c r="ALR4" s="54"/>
      <c r="ALS4" s="54"/>
      <c r="ALT4" s="54"/>
      <c r="ALU4" s="54"/>
      <c r="ALV4" s="54"/>
      <c r="ALW4" s="54"/>
      <c r="ALX4" s="54"/>
      <c r="ALY4" s="54"/>
      <c r="ALZ4" s="54"/>
      <c r="AMA4" s="54"/>
      <c r="AMB4" s="54"/>
      <c r="AMC4" s="54"/>
      <c r="AMD4" s="54"/>
    </row>
    <row r="5" spans="1:1018" s="1" customFormat="1" ht="12" customHeight="1" thickBot="1">
      <c r="A5" s="5"/>
      <c r="B5" s="234"/>
      <c r="C5" s="104"/>
      <c r="D5" s="104"/>
      <c r="E5" s="105"/>
      <c r="F5" s="104"/>
      <c r="G5" s="106"/>
      <c r="H5" s="170"/>
      <c r="I5" s="96"/>
    </row>
    <row r="6" spans="1:1018" s="1" customFormat="1" ht="39.75" customHeight="1">
      <c r="A6" s="6"/>
      <c r="B6" s="235" t="s">
        <v>0</v>
      </c>
      <c r="C6" s="108" t="s">
        <v>1</v>
      </c>
      <c r="D6" s="108" t="s">
        <v>2</v>
      </c>
      <c r="E6" s="108" t="s">
        <v>3</v>
      </c>
      <c r="F6" s="109" t="s">
        <v>4</v>
      </c>
      <c r="G6" s="110" t="s">
        <v>5</v>
      </c>
      <c r="H6" s="171" t="s">
        <v>53</v>
      </c>
      <c r="I6" s="111" t="s">
        <v>6</v>
      </c>
    </row>
    <row r="7" spans="1:1018" s="1" customFormat="1" ht="12" customHeight="1">
      <c r="A7" s="2"/>
      <c r="B7" s="65"/>
      <c r="C7" s="65"/>
      <c r="D7" s="65"/>
      <c r="E7" s="81"/>
      <c r="F7" s="65"/>
      <c r="G7" s="82"/>
      <c r="H7" s="101"/>
      <c r="I7" s="100"/>
    </row>
    <row r="8" spans="1:1018" s="1" customFormat="1" ht="12" customHeight="1">
      <c r="A8" s="2"/>
      <c r="B8" s="84">
        <v>1</v>
      </c>
      <c r="C8" s="84"/>
      <c r="D8" s="84"/>
      <c r="E8" s="84" t="s">
        <v>7</v>
      </c>
      <c r="F8" s="92"/>
      <c r="G8" s="97"/>
      <c r="H8" s="103"/>
      <c r="I8" s="102"/>
    </row>
    <row r="9" spans="1:1018" s="177" customFormat="1">
      <c r="A9" s="176"/>
      <c r="B9" s="66" t="s">
        <v>8</v>
      </c>
      <c r="C9" s="67" t="s">
        <v>38</v>
      </c>
      <c r="D9" s="77" t="s">
        <v>37</v>
      </c>
      <c r="E9" s="68" t="s">
        <v>39</v>
      </c>
      <c r="F9" s="67" t="s">
        <v>10</v>
      </c>
      <c r="G9" s="69">
        <f>'Memorial de Cálculo'!G9</f>
        <v>24</v>
      </c>
      <c r="H9" s="134">
        <v>344.65</v>
      </c>
      <c r="I9" s="134">
        <f>G9*H9</f>
        <v>8271.5999999999985</v>
      </c>
      <c r="J9" s="94"/>
    </row>
    <row r="10" spans="1:1018" s="177" customFormat="1">
      <c r="A10" s="176"/>
      <c r="B10" s="66" t="s">
        <v>11</v>
      </c>
      <c r="C10" s="67" t="s">
        <v>246</v>
      </c>
      <c r="D10" s="77" t="s">
        <v>35</v>
      </c>
      <c r="E10" s="68" t="s">
        <v>245</v>
      </c>
      <c r="F10" s="122" t="s">
        <v>247</v>
      </c>
      <c r="G10" s="69">
        <v>12</v>
      </c>
      <c r="H10" s="133">
        <v>999.09</v>
      </c>
      <c r="I10" s="134">
        <f t="shared" ref="I10:I22" si="0">G10*H10</f>
        <v>11989.08</v>
      </c>
      <c r="J10" s="94"/>
    </row>
    <row r="11" spans="1:1018" s="177" customFormat="1">
      <c r="A11" s="176"/>
      <c r="B11" s="66" t="s">
        <v>12</v>
      </c>
      <c r="C11" s="67" t="s">
        <v>249</v>
      </c>
      <c r="D11" s="77" t="s">
        <v>35</v>
      </c>
      <c r="E11" s="68" t="s">
        <v>248</v>
      </c>
      <c r="F11" s="122" t="s">
        <v>247</v>
      </c>
      <c r="G11" s="69">
        <v>12</v>
      </c>
      <c r="H11" s="133">
        <v>911.61</v>
      </c>
      <c r="I11" s="134">
        <f t="shared" si="0"/>
        <v>10939.32</v>
      </c>
      <c r="J11" s="94"/>
    </row>
    <row r="12" spans="1:1018" s="177" customFormat="1">
      <c r="A12" s="176"/>
      <c r="B12" s="66" t="s">
        <v>13</v>
      </c>
      <c r="C12" s="67" t="s">
        <v>251</v>
      </c>
      <c r="D12" s="77" t="s">
        <v>35</v>
      </c>
      <c r="E12" s="68" t="s">
        <v>250</v>
      </c>
      <c r="F12" s="122" t="s">
        <v>247</v>
      </c>
      <c r="G12" s="69">
        <v>12</v>
      </c>
      <c r="H12" s="133">
        <v>583.59</v>
      </c>
      <c r="I12" s="134">
        <f t="shared" si="0"/>
        <v>7003.08</v>
      </c>
      <c r="J12" s="94"/>
    </row>
    <row r="13" spans="1:1018" s="177" customFormat="1">
      <c r="A13" s="176"/>
      <c r="B13" s="66" t="s">
        <v>252</v>
      </c>
      <c r="C13" s="67" t="s">
        <v>255</v>
      </c>
      <c r="D13" s="77" t="s">
        <v>35</v>
      </c>
      <c r="E13" s="68" t="s">
        <v>254</v>
      </c>
      <c r="F13" s="122" t="s">
        <v>247</v>
      </c>
      <c r="G13" s="69">
        <v>12</v>
      </c>
      <c r="H13" s="133">
        <v>436.75</v>
      </c>
      <c r="I13" s="134">
        <f t="shared" si="0"/>
        <v>5241</v>
      </c>
      <c r="J13" s="94"/>
    </row>
    <row r="14" spans="1:1018" s="177" customFormat="1">
      <c r="A14" s="176"/>
      <c r="B14" s="66" t="s">
        <v>253</v>
      </c>
      <c r="C14" s="67">
        <v>35318</v>
      </c>
      <c r="D14" s="77" t="s">
        <v>37</v>
      </c>
      <c r="E14" s="68" t="s">
        <v>56</v>
      </c>
      <c r="F14" s="67" t="s">
        <v>55</v>
      </c>
      <c r="G14" s="69">
        <f>'Memorial de Cálculo'!G19</f>
        <v>7</v>
      </c>
      <c r="H14" s="133">
        <v>4714.09</v>
      </c>
      <c r="I14" s="134">
        <f t="shared" si="0"/>
        <v>32998.630000000005</v>
      </c>
      <c r="J14" s="94"/>
    </row>
    <row r="15" spans="1:1018" s="177" customFormat="1">
      <c r="A15" s="176"/>
      <c r="B15" s="66" t="s">
        <v>256</v>
      </c>
      <c r="C15" s="67" t="s">
        <v>82</v>
      </c>
      <c r="D15" s="77" t="s">
        <v>35</v>
      </c>
      <c r="E15" s="68" t="s">
        <v>83</v>
      </c>
      <c r="F15" s="67" t="s">
        <v>55</v>
      </c>
      <c r="G15" s="69">
        <f>'Memorial de Cálculo'!G21</f>
        <v>2</v>
      </c>
      <c r="H15" s="133">
        <v>1348.55</v>
      </c>
      <c r="I15" s="134">
        <f t="shared" si="0"/>
        <v>2697.1</v>
      </c>
      <c r="J15" s="94"/>
    </row>
    <row r="16" spans="1:1018" s="177" customFormat="1">
      <c r="A16" s="176"/>
      <c r="B16" s="66" t="s">
        <v>259</v>
      </c>
      <c r="C16" s="67" t="s">
        <v>258</v>
      </c>
      <c r="D16" s="77" t="s">
        <v>35</v>
      </c>
      <c r="E16" s="68" t="s">
        <v>257</v>
      </c>
      <c r="F16" s="67" t="s">
        <v>91</v>
      </c>
      <c r="G16" s="69">
        <v>320</v>
      </c>
      <c r="H16" s="133">
        <v>94.56</v>
      </c>
      <c r="I16" s="134">
        <f t="shared" si="0"/>
        <v>30259.200000000001</v>
      </c>
      <c r="J16" s="94"/>
    </row>
    <row r="17" spans="1:10" s="177" customFormat="1">
      <c r="A17" s="176"/>
      <c r="B17" s="66" t="s">
        <v>262</v>
      </c>
      <c r="C17" s="67" t="s">
        <v>261</v>
      </c>
      <c r="D17" s="77" t="s">
        <v>35</v>
      </c>
      <c r="E17" s="68" t="s">
        <v>260</v>
      </c>
      <c r="F17" s="67" t="s">
        <v>91</v>
      </c>
      <c r="G17" s="69">
        <v>41.6</v>
      </c>
      <c r="H17" s="133">
        <v>13.8</v>
      </c>
      <c r="I17" s="134">
        <f t="shared" si="0"/>
        <v>574.08000000000004</v>
      </c>
      <c r="J17" s="94"/>
    </row>
    <row r="18" spans="1:10" s="177" customFormat="1">
      <c r="A18" s="176"/>
      <c r="B18" s="66" t="s">
        <v>265</v>
      </c>
      <c r="C18" s="67" t="s">
        <v>264</v>
      </c>
      <c r="D18" s="77" t="s">
        <v>35</v>
      </c>
      <c r="E18" s="68" t="s">
        <v>263</v>
      </c>
      <c r="F18" s="67" t="s">
        <v>48</v>
      </c>
      <c r="G18" s="69">
        <v>1</v>
      </c>
      <c r="H18" s="133">
        <v>1083.42</v>
      </c>
      <c r="I18" s="134">
        <f t="shared" si="0"/>
        <v>1083.42</v>
      </c>
      <c r="J18" s="94"/>
    </row>
    <row r="19" spans="1:10" s="177" customFormat="1">
      <c r="A19" s="176"/>
      <c r="B19" s="66" t="s">
        <v>268</v>
      </c>
      <c r="C19" s="67" t="s">
        <v>267</v>
      </c>
      <c r="D19" s="77" t="s">
        <v>35</v>
      </c>
      <c r="E19" s="68" t="s">
        <v>266</v>
      </c>
      <c r="F19" s="67" t="s">
        <v>269</v>
      </c>
      <c r="G19" s="69">
        <v>45</v>
      </c>
      <c r="H19" s="133">
        <v>92.99</v>
      </c>
      <c r="I19" s="134">
        <f t="shared" si="0"/>
        <v>4184.55</v>
      </c>
      <c r="J19" s="94"/>
    </row>
    <row r="20" spans="1:10" s="177" customFormat="1" ht="23.25" customHeight="1">
      <c r="A20" s="176"/>
      <c r="B20" s="66" t="s">
        <v>274</v>
      </c>
      <c r="C20" s="67" t="s">
        <v>273</v>
      </c>
      <c r="D20" s="77" t="s">
        <v>271</v>
      </c>
      <c r="E20" s="68" t="s">
        <v>272</v>
      </c>
      <c r="F20" s="67" t="s">
        <v>91</v>
      </c>
      <c r="G20" s="69">
        <v>2541.92</v>
      </c>
      <c r="H20" s="133">
        <v>1.1599999999999999</v>
      </c>
      <c r="I20" s="134">
        <f t="shared" si="0"/>
        <v>2948.6271999999999</v>
      </c>
      <c r="J20" s="94"/>
    </row>
    <row r="21" spans="1:10" s="177" customFormat="1">
      <c r="A21" s="176"/>
      <c r="B21" s="66" t="s">
        <v>378</v>
      </c>
      <c r="C21" s="67" t="str">
        <f>'Memorial de Cálculo'!C33</f>
        <v>02.05.060</v>
      </c>
      <c r="D21" s="77" t="str">
        <f>'Memorial de Cálculo'!D33</f>
        <v>CDHU</v>
      </c>
      <c r="E21" s="180" t="str">
        <f>'Memorial de Cálculo'!E33</f>
        <v xml:space="preserve">Montagem e desmontagem de andaime torre metálica com altura até 10 
m
</v>
      </c>
      <c r="F21" s="67" t="str">
        <f>'Memorial de Cálculo'!F33</f>
        <v>M</v>
      </c>
      <c r="G21" s="69">
        <f>'Memorial de Cálculo'!G33</f>
        <v>12</v>
      </c>
      <c r="H21" s="133">
        <v>10.39</v>
      </c>
      <c r="I21" s="134">
        <f t="shared" si="0"/>
        <v>124.68</v>
      </c>
      <c r="J21" s="94"/>
    </row>
    <row r="22" spans="1:10" s="177" customFormat="1" ht="23.25" customHeight="1">
      <c r="A22" s="176"/>
      <c r="B22" s="67" t="str">
        <f>'Memorial de Cálculo'!B35</f>
        <v>1.14</v>
      </c>
      <c r="C22" s="67" t="str">
        <f>'Memorial de Cálculo'!C35</f>
        <v>02.05.202</v>
      </c>
      <c r="D22" s="77" t="str">
        <f>'Memorial de Cálculo'!D35</f>
        <v>CDHU</v>
      </c>
      <c r="E22" s="68" t="str">
        <f>'Memorial de Cálculo'!E35</f>
        <v>Andaime torre metálico (1,5 x 1,5 m) com piso metálico</v>
      </c>
      <c r="F22" s="67" t="str">
        <f>'Memorial de Cálculo'!F35</f>
        <v>MXMES</v>
      </c>
      <c r="G22" s="69">
        <f>'Memorial de Cálculo'!G35</f>
        <v>12</v>
      </c>
      <c r="H22" s="133">
        <v>22.3</v>
      </c>
      <c r="I22" s="134">
        <f t="shared" si="0"/>
        <v>267.60000000000002</v>
      </c>
      <c r="J22" s="94"/>
    </row>
    <row r="23" spans="1:10" s="177" customFormat="1" ht="23.25" customHeight="1">
      <c r="A23" s="176"/>
      <c r="B23" s="66" t="s">
        <v>650</v>
      </c>
      <c r="C23" s="54" t="s">
        <v>649</v>
      </c>
      <c r="D23" s="77" t="s">
        <v>35</v>
      </c>
      <c r="E23" s="68" t="s">
        <v>651</v>
      </c>
      <c r="F23" s="67" t="s">
        <v>652</v>
      </c>
      <c r="G23" s="69">
        <v>2</v>
      </c>
      <c r="H23" s="133">
        <v>878.86</v>
      </c>
      <c r="I23" s="134">
        <f>H23*G23</f>
        <v>1757.72</v>
      </c>
      <c r="J23" s="94"/>
    </row>
    <row r="24" spans="1:10" s="1" customFormat="1" ht="23.25" customHeight="1">
      <c r="A24" s="2"/>
      <c r="B24" s="66"/>
      <c r="C24" s="122"/>
      <c r="D24" s="67"/>
      <c r="E24" s="68"/>
      <c r="F24" s="67"/>
      <c r="G24" s="69"/>
      <c r="H24" s="133"/>
      <c r="I24" s="134"/>
      <c r="J24" s="94"/>
    </row>
    <row r="25" spans="1:10" s="1" customFormat="1" ht="15">
      <c r="A25" s="2"/>
      <c r="B25" s="76"/>
      <c r="C25" s="76"/>
      <c r="D25" s="76"/>
      <c r="E25" s="141"/>
      <c r="F25" s="76"/>
      <c r="G25" s="181" t="s">
        <v>65</v>
      </c>
      <c r="H25" s="182"/>
      <c r="I25" s="182">
        <f>SUM(I9:I24)</f>
        <v>120339.68720000001</v>
      </c>
      <c r="J25" s="94"/>
    </row>
    <row r="26" spans="1:10" s="1" customFormat="1">
      <c r="A26" s="2"/>
      <c r="B26" s="76"/>
      <c r="C26" s="76"/>
      <c r="D26" s="76"/>
      <c r="E26" s="141"/>
      <c r="F26" s="76"/>
      <c r="G26" s="142"/>
      <c r="H26" s="134"/>
      <c r="I26" s="183"/>
      <c r="J26" s="94"/>
    </row>
    <row r="27" spans="1:10" s="1" customFormat="1">
      <c r="A27" s="2"/>
      <c r="B27" s="84">
        <v>2</v>
      </c>
      <c r="C27" s="84"/>
      <c r="D27" s="84"/>
      <c r="E27" s="84" t="s">
        <v>142</v>
      </c>
      <c r="F27" s="92"/>
      <c r="G27" s="97"/>
      <c r="H27" s="103"/>
      <c r="I27" s="102"/>
      <c r="J27" s="94"/>
    </row>
    <row r="28" spans="1:10" s="177" customFormat="1" ht="25.5">
      <c r="A28" s="176"/>
      <c r="B28" s="236" t="s">
        <v>15</v>
      </c>
      <c r="C28" s="67">
        <v>95995</v>
      </c>
      <c r="D28" s="77" t="s">
        <v>9</v>
      </c>
      <c r="E28" s="68" t="s">
        <v>172</v>
      </c>
      <c r="F28" s="188" t="s">
        <v>173</v>
      </c>
      <c r="G28" s="189">
        <v>33.25</v>
      </c>
      <c r="H28" s="134">
        <v>1256.23</v>
      </c>
      <c r="I28" s="183">
        <f>G28*H28</f>
        <v>41769.647499999999</v>
      </c>
      <c r="J28" s="94"/>
    </row>
    <row r="29" spans="1:10" s="177" customFormat="1" ht="15">
      <c r="A29" s="176"/>
      <c r="B29" s="237" t="s">
        <v>18</v>
      </c>
      <c r="C29" s="67">
        <v>95996</v>
      </c>
      <c r="D29" s="77" t="s">
        <v>9</v>
      </c>
      <c r="E29" s="68" t="s">
        <v>174</v>
      </c>
      <c r="F29" s="191" t="s">
        <v>173</v>
      </c>
      <c r="G29" s="192">
        <v>33.25</v>
      </c>
      <c r="H29" s="134">
        <v>1188.06</v>
      </c>
      <c r="I29" s="183">
        <f t="shared" ref="I29:I38" si="1">G29*H29</f>
        <v>39502.994999999995</v>
      </c>
      <c r="J29" s="94"/>
    </row>
    <row r="30" spans="1:10" s="177" customFormat="1" ht="15">
      <c r="A30" s="176"/>
      <c r="B30" s="237" t="s">
        <v>19</v>
      </c>
      <c r="C30" s="67">
        <v>95877</v>
      </c>
      <c r="D30" s="77" t="s">
        <v>9</v>
      </c>
      <c r="E30" s="68" t="s">
        <v>175</v>
      </c>
      <c r="F30" s="191" t="s">
        <v>176</v>
      </c>
      <c r="G30" s="192">
        <v>1083.95</v>
      </c>
      <c r="H30" s="134">
        <v>1.77</v>
      </c>
      <c r="I30" s="183">
        <f t="shared" si="1"/>
        <v>1918.5915</v>
      </c>
      <c r="J30" s="94"/>
    </row>
    <row r="31" spans="1:10" s="177" customFormat="1" ht="15">
      <c r="A31" s="176"/>
      <c r="B31" s="237" t="s">
        <v>186</v>
      </c>
      <c r="C31" s="67" t="s">
        <v>178</v>
      </c>
      <c r="D31" s="77" t="s">
        <v>614</v>
      </c>
      <c r="E31" s="68" t="s">
        <v>179</v>
      </c>
      <c r="F31" s="191" t="s">
        <v>180</v>
      </c>
      <c r="G31" s="192">
        <v>665</v>
      </c>
      <c r="H31" s="134">
        <v>14.14</v>
      </c>
      <c r="I31" s="183">
        <f t="shared" si="1"/>
        <v>9403.1</v>
      </c>
      <c r="J31" s="94"/>
    </row>
    <row r="32" spans="1:10" s="177" customFormat="1" ht="15">
      <c r="A32" s="176"/>
      <c r="B32" s="237" t="s">
        <v>187</v>
      </c>
      <c r="C32" s="67">
        <v>96402</v>
      </c>
      <c r="D32" s="77" t="s">
        <v>9</v>
      </c>
      <c r="E32" s="68" t="s">
        <v>181</v>
      </c>
      <c r="F32" s="191" t="s">
        <v>180</v>
      </c>
      <c r="G32" s="192">
        <v>1330</v>
      </c>
      <c r="H32" s="134">
        <v>2.56</v>
      </c>
      <c r="I32" s="183">
        <f t="shared" si="1"/>
        <v>3404.8</v>
      </c>
      <c r="J32" s="94"/>
    </row>
    <row r="33" spans="1:10" s="177" customFormat="1" ht="25.5">
      <c r="A33" s="176"/>
      <c r="B33" s="237" t="s">
        <v>188</v>
      </c>
      <c r="C33" s="67">
        <v>96396</v>
      </c>
      <c r="D33" s="77" t="s">
        <v>9</v>
      </c>
      <c r="E33" s="68" t="s">
        <v>182</v>
      </c>
      <c r="F33" s="191" t="s">
        <v>173</v>
      </c>
      <c r="G33" s="192">
        <v>99.75</v>
      </c>
      <c r="H33" s="134">
        <v>123.29</v>
      </c>
      <c r="I33" s="183">
        <f t="shared" si="1"/>
        <v>12298.1775</v>
      </c>
      <c r="J33" s="94"/>
    </row>
    <row r="34" spans="1:10" s="177" customFormat="1" ht="25.5">
      <c r="A34" s="176"/>
      <c r="B34" s="237" t="s">
        <v>189</v>
      </c>
      <c r="C34" s="67">
        <v>96400</v>
      </c>
      <c r="D34" s="77" t="s">
        <v>9</v>
      </c>
      <c r="E34" s="68" t="s">
        <v>183</v>
      </c>
      <c r="F34" s="191" t="s">
        <v>173</v>
      </c>
      <c r="G34" s="192">
        <v>99.75</v>
      </c>
      <c r="H34" s="134">
        <v>110.73</v>
      </c>
      <c r="I34" s="183">
        <f t="shared" si="1"/>
        <v>11045.317500000001</v>
      </c>
      <c r="J34" s="94"/>
    </row>
    <row r="35" spans="1:10" s="177" customFormat="1" ht="15">
      <c r="A35" s="176"/>
      <c r="B35" s="237" t="s">
        <v>190</v>
      </c>
      <c r="C35" s="67">
        <v>95877</v>
      </c>
      <c r="D35" s="77" t="s">
        <v>9</v>
      </c>
      <c r="E35" s="68" t="s">
        <v>175</v>
      </c>
      <c r="F35" s="191" t="s">
        <v>176</v>
      </c>
      <c r="G35" s="192">
        <v>3251.85</v>
      </c>
      <c r="H35" s="134">
        <v>1.77</v>
      </c>
      <c r="I35" s="183">
        <f t="shared" si="1"/>
        <v>5755.7744999999995</v>
      </c>
      <c r="J35" s="94"/>
    </row>
    <row r="36" spans="1:10" s="177" customFormat="1" ht="15">
      <c r="A36" s="176"/>
      <c r="B36" s="237" t="s">
        <v>191</v>
      </c>
      <c r="C36" s="67">
        <v>51000</v>
      </c>
      <c r="D36" s="77" t="s">
        <v>184</v>
      </c>
      <c r="E36" s="68" t="s">
        <v>185</v>
      </c>
      <c r="F36" s="191" t="s">
        <v>180</v>
      </c>
      <c r="G36" s="192">
        <v>665</v>
      </c>
      <c r="H36" s="134">
        <v>20.93</v>
      </c>
      <c r="I36" s="183">
        <f t="shared" si="1"/>
        <v>13918.449999999999</v>
      </c>
      <c r="J36" s="94"/>
    </row>
    <row r="37" spans="1:10" s="177" customFormat="1" ht="15">
      <c r="A37" s="176"/>
      <c r="B37" s="237" t="s">
        <v>192</v>
      </c>
      <c r="C37" s="67">
        <v>95877</v>
      </c>
      <c r="D37" s="77" t="s">
        <v>9</v>
      </c>
      <c r="E37" s="68" t="s">
        <v>175</v>
      </c>
      <c r="F37" s="191" t="s">
        <v>176</v>
      </c>
      <c r="G37" s="192">
        <v>1936.48</v>
      </c>
      <c r="H37" s="134">
        <v>1.53</v>
      </c>
      <c r="I37" s="183">
        <f t="shared" si="1"/>
        <v>2962.8144000000002</v>
      </c>
      <c r="J37" s="94"/>
    </row>
    <row r="38" spans="1:10" s="177" customFormat="1" ht="15">
      <c r="A38" s="176"/>
      <c r="B38" s="193" t="s">
        <v>472</v>
      </c>
      <c r="C38" s="67" t="s">
        <v>473</v>
      </c>
      <c r="D38" s="77" t="s">
        <v>35</v>
      </c>
      <c r="E38" s="68" t="s">
        <v>474</v>
      </c>
      <c r="F38" s="191" t="s">
        <v>180</v>
      </c>
      <c r="G38" s="79">
        <v>37.32</v>
      </c>
      <c r="H38" s="134">
        <v>31.29</v>
      </c>
      <c r="I38" s="183">
        <f t="shared" si="1"/>
        <v>1167.7428</v>
      </c>
      <c r="J38" s="94"/>
    </row>
    <row r="39" spans="1:10" s="1" customFormat="1" ht="15">
      <c r="A39" s="2"/>
      <c r="B39" s="193"/>
      <c r="C39" s="122"/>
      <c r="D39" s="77"/>
      <c r="E39" s="68"/>
      <c r="F39" s="194"/>
      <c r="G39" s="79"/>
      <c r="H39" s="134"/>
      <c r="I39" s="183"/>
      <c r="J39" s="94"/>
    </row>
    <row r="40" spans="1:10" s="1" customFormat="1" ht="15">
      <c r="A40" s="2"/>
      <c r="B40" s="76"/>
      <c r="C40" s="76"/>
      <c r="D40" s="76"/>
      <c r="E40" s="141"/>
      <c r="F40" s="76"/>
      <c r="G40" s="181" t="s">
        <v>65</v>
      </c>
      <c r="H40" s="182"/>
      <c r="I40" s="195">
        <f>SUM(I28:I38)</f>
        <v>143147.41070000001</v>
      </c>
      <c r="J40" s="94"/>
    </row>
    <row r="41" spans="1:10" s="1" customFormat="1" ht="15">
      <c r="A41" s="2"/>
      <c r="B41" s="76"/>
      <c r="C41" s="76"/>
      <c r="D41" s="76"/>
      <c r="E41" s="141"/>
      <c r="F41" s="76"/>
      <c r="G41" s="196"/>
      <c r="H41" s="182"/>
      <c r="I41" s="197"/>
      <c r="J41" s="94"/>
    </row>
    <row r="42" spans="1:10" s="1" customFormat="1">
      <c r="A42" s="2"/>
      <c r="B42" s="84">
        <v>3</v>
      </c>
      <c r="C42" s="84"/>
      <c r="D42" s="84"/>
      <c r="E42" s="84" t="s">
        <v>201</v>
      </c>
      <c r="F42" s="92"/>
      <c r="G42" s="97"/>
      <c r="H42" s="103"/>
      <c r="I42" s="102"/>
      <c r="J42" s="94"/>
    </row>
    <row r="43" spans="1:10" s="177" customFormat="1" ht="25.5">
      <c r="A43" s="176"/>
      <c r="B43" s="238" t="s">
        <v>20</v>
      </c>
      <c r="C43" s="67">
        <v>102302</v>
      </c>
      <c r="D43" s="77" t="s">
        <v>9</v>
      </c>
      <c r="E43" s="68" t="s">
        <v>202</v>
      </c>
      <c r="F43" s="201" t="s">
        <v>16</v>
      </c>
      <c r="G43" s="189">
        <v>77.38</v>
      </c>
      <c r="H43" s="134">
        <v>8.75</v>
      </c>
      <c r="I43" s="183">
        <f t="shared" ref="I43:I49" si="2">G43*H43</f>
        <v>677.07499999999993</v>
      </c>
      <c r="J43" s="94"/>
    </row>
    <row r="44" spans="1:10" s="177" customFormat="1" ht="15">
      <c r="A44" s="176"/>
      <c r="B44" s="239" t="s">
        <v>21</v>
      </c>
      <c r="C44" s="67" t="s">
        <v>203</v>
      </c>
      <c r="D44" s="77" t="s">
        <v>35</v>
      </c>
      <c r="E44" s="90" t="s">
        <v>204</v>
      </c>
      <c r="F44" s="203" t="s">
        <v>16</v>
      </c>
      <c r="G44" s="204">
        <v>77.38</v>
      </c>
      <c r="H44" s="134">
        <v>11.91</v>
      </c>
      <c r="I44" s="183">
        <f t="shared" si="2"/>
        <v>921.59579999999994</v>
      </c>
      <c r="J44" s="94"/>
    </row>
    <row r="45" spans="1:10" s="177" customFormat="1" ht="15">
      <c r="A45" s="176"/>
      <c r="B45" s="76" t="s">
        <v>22</v>
      </c>
      <c r="C45" s="67">
        <v>95877</v>
      </c>
      <c r="D45" s="77" t="s">
        <v>9</v>
      </c>
      <c r="E45" s="68" t="s">
        <v>175</v>
      </c>
      <c r="F45" s="191" t="s">
        <v>176</v>
      </c>
      <c r="G45" s="79">
        <v>505.82</v>
      </c>
      <c r="H45" s="134">
        <v>1.77</v>
      </c>
      <c r="I45" s="183">
        <f t="shared" si="2"/>
        <v>895.30139999999994</v>
      </c>
      <c r="J45" s="94"/>
    </row>
    <row r="46" spans="1:10" s="177" customFormat="1" ht="15">
      <c r="A46" s="176"/>
      <c r="B46" s="240" t="s">
        <v>23</v>
      </c>
      <c r="C46" s="67" t="s">
        <v>205</v>
      </c>
      <c r="D46" s="77" t="s">
        <v>35</v>
      </c>
      <c r="E46" s="68" t="s">
        <v>206</v>
      </c>
      <c r="F46" s="205" t="s">
        <v>16</v>
      </c>
      <c r="G46" s="206">
        <v>29.87</v>
      </c>
      <c r="H46" s="134">
        <v>438.22</v>
      </c>
      <c r="I46" s="183">
        <f t="shared" si="2"/>
        <v>13089.631400000002</v>
      </c>
      <c r="J46" s="94"/>
    </row>
    <row r="47" spans="1:10" s="177" customFormat="1" ht="25.5">
      <c r="A47" s="176"/>
      <c r="B47" s="76" t="s">
        <v>46</v>
      </c>
      <c r="C47" s="67">
        <v>94273</v>
      </c>
      <c r="D47" s="77" t="s">
        <v>9</v>
      </c>
      <c r="E47" s="68" t="s">
        <v>207</v>
      </c>
      <c r="F47" s="75" t="s">
        <v>14</v>
      </c>
      <c r="G47" s="204">
        <v>543</v>
      </c>
      <c r="H47" s="134">
        <v>47.22</v>
      </c>
      <c r="I47" s="183">
        <f t="shared" si="2"/>
        <v>25640.46</v>
      </c>
      <c r="J47" s="94"/>
    </row>
    <row r="48" spans="1:10" s="177" customFormat="1">
      <c r="A48" s="176"/>
      <c r="B48" s="241" t="s">
        <v>47</v>
      </c>
      <c r="C48" s="67">
        <v>94294</v>
      </c>
      <c r="D48" s="77" t="s">
        <v>9</v>
      </c>
      <c r="E48" s="68" t="s">
        <v>208</v>
      </c>
      <c r="F48" s="208" t="s">
        <v>14</v>
      </c>
      <c r="G48" s="209">
        <v>543</v>
      </c>
      <c r="H48" s="210">
        <v>7.65</v>
      </c>
      <c r="I48" s="183">
        <f t="shared" si="2"/>
        <v>4153.95</v>
      </c>
      <c r="J48" s="94"/>
    </row>
    <row r="49" spans="1:10" s="177" customFormat="1">
      <c r="A49" s="176"/>
      <c r="B49" s="66" t="s">
        <v>59</v>
      </c>
      <c r="C49" s="67">
        <v>94283</v>
      </c>
      <c r="D49" s="77" t="s">
        <v>9</v>
      </c>
      <c r="E49" s="90" t="s">
        <v>244</v>
      </c>
      <c r="F49" s="211" t="s">
        <v>14</v>
      </c>
      <c r="G49" s="209">
        <v>543</v>
      </c>
      <c r="H49" s="212">
        <v>60.16</v>
      </c>
      <c r="I49" s="213">
        <f t="shared" si="2"/>
        <v>32666.879999999997</v>
      </c>
      <c r="J49" s="94"/>
    </row>
    <row r="50" spans="1:10" s="1" customFormat="1" ht="15">
      <c r="A50" s="2"/>
      <c r="B50" s="66"/>
      <c r="C50" s="214"/>
      <c r="D50" s="116"/>
      <c r="E50" s="68"/>
      <c r="F50" s="67"/>
      <c r="G50" s="69"/>
      <c r="H50" s="134"/>
      <c r="I50" s="134"/>
      <c r="J50" s="94"/>
    </row>
    <row r="51" spans="1:10" s="1" customFormat="1" ht="15">
      <c r="A51" s="2"/>
      <c r="B51" s="76"/>
      <c r="C51" s="76"/>
      <c r="D51" s="76"/>
      <c r="E51" s="141"/>
      <c r="F51" s="76"/>
      <c r="G51" s="181" t="s">
        <v>65</v>
      </c>
      <c r="H51" s="182"/>
      <c r="I51" s="195">
        <f>SUM(I43:I50)</f>
        <v>78044.893599999996</v>
      </c>
      <c r="J51" s="94"/>
    </row>
    <row r="52" spans="1:10" s="1" customFormat="1" ht="15">
      <c r="A52" s="2"/>
      <c r="B52" s="76"/>
      <c r="C52" s="76"/>
      <c r="D52" s="76"/>
      <c r="E52" s="141"/>
      <c r="F52" s="76"/>
      <c r="G52" s="196"/>
      <c r="H52" s="182"/>
      <c r="I52" s="195"/>
      <c r="J52" s="94"/>
    </row>
    <row r="53" spans="1:10" s="1" customFormat="1" ht="15" customHeight="1">
      <c r="A53" s="2"/>
      <c r="B53" s="84">
        <v>4</v>
      </c>
      <c r="C53" s="84"/>
      <c r="D53" s="84"/>
      <c r="E53" s="84" t="s">
        <v>216</v>
      </c>
      <c r="F53" s="92"/>
      <c r="G53" s="97"/>
      <c r="H53" s="103"/>
      <c r="I53" s="102"/>
      <c r="J53" s="94"/>
    </row>
    <row r="54" spans="1:10" s="177" customFormat="1" ht="15" customHeight="1">
      <c r="A54" s="176"/>
      <c r="B54" s="238" t="s">
        <v>24</v>
      </c>
      <c r="C54" s="67">
        <v>61706</v>
      </c>
      <c r="D54" s="77" t="s">
        <v>37</v>
      </c>
      <c r="E54" s="68" t="s">
        <v>217</v>
      </c>
      <c r="F54" s="215" t="s">
        <v>57</v>
      </c>
      <c r="G54" s="189">
        <v>78</v>
      </c>
      <c r="H54" s="134">
        <v>473.31</v>
      </c>
      <c r="I54" s="183">
        <f>G54*H54</f>
        <v>36918.18</v>
      </c>
      <c r="J54" s="94"/>
    </row>
    <row r="55" spans="1:10" s="177" customFormat="1" ht="15" customHeight="1">
      <c r="A55" s="176"/>
      <c r="B55" s="239" t="s">
        <v>25</v>
      </c>
      <c r="C55" s="67">
        <v>61707</v>
      </c>
      <c r="D55" s="77" t="s">
        <v>37</v>
      </c>
      <c r="E55" s="68" t="s">
        <v>218</v>
      </c>
      <c r="F55" s="216" t="s">
        <v>57</v>
      </c>
      <c r="G55" s="204">
        <v>93</v>
      </c>
      <c r="H55" s="134">
        <v>739.2</v>
      </c>
      <c r="I55" s="183">
        <f t="shared" ref="I55:I65" si="3">G55*H55</f>
        <v>68745.600000000006</v>
      </c>
      <c r="J55" s="94"/>
    </row>
    <row r="56" spans="1:10" s="177" customFormat="1" ht="15" customHeight="1">
      <c r="A56" s="176"/>
      <c r="B56" s="76" t="s">
        <v>31</v>
      </c>
      <c r="C56" s="67" t="s">
        <v>220</v>
      </c>
      <c r="D56" s="77" t="s">
        <v>9</v>
      </c>
      <c r="E56" s="68" t="s">
        <v>219</v>
      </c>
      <c r="F56" s="217" t="s">
        <v>173</v>
      </c>
      <c r="G56" s="79">
        <v>748.13</v>
      </c>
      <c r="H56" s="134">
        <v>9.94</v>
      </c>
      <c r="I56" s="183">
        <f t="shared" si="3"/>
        <v>7436.4121999999998</v>
      </c>
      <c r="J56" s="94"/>
    </row>
    <row r="57" spans="1:10" s="177" customFormat="1" ht="15" customHeight="1">
      <c r="A57" s="176"/>
      <c r="B57" s="240" t="s">
        <v>32</v>
      </c>
      <c r="C57" s="67">
        <v>101624</v>
      </c>
      <c r="D57" s="77" t="s">
        <v>9</v>
      </c>
      <c r="E57" s="68" t="s">
        <v>221</v>
      </c>
      <c r="F57" s="217" t="s">
        <v>173</v>
      </c>
      <c r="G57" s="79">
        <v>48.57</v>
      </c>
      <c r="H57" s="134">
        <v>157.46</v>
      </c>
      <c r="I57" s="183">
        <f t="shared" si="3"/>
        <v>7647.8322000000007</v>
      </c>
      <c r="J57" s="94"/>
    </row>
    <row r="58" spans="1:10" s="177" customFormat="1" ht="15" customHeight="1">
      <c r="A58" s="176"/>
      <c r="B58" s="76" t="s">
        <v>33</v>
      </c>
      <c r="C58" s="67">
        <v>93370</v>
      </c>
      <c r="D58" s="77" t="s">
        <v>9</v>
      </c>
      <c r="E58" s="68" t="s">
        <v>222</v>
      </c>
      <c r="F58" s="217" t="s">
        <v>173</v>
      </c>
      <c r="G58" s="79">
        <f>'Memorial de Cálculo'!G89</f>
        <v>679.34</v>
      </c>
      <c r="H58" s="134">
        <v>11.94</v>
      </c>
      <c r="I58" s="183">
        <f t="shared" si="3"/>
        <v>8111.3195999999998</v>
      </c>
      <c r="J58" s="94"/>
    </row>
    <row r="59" spans="1:10" s="177" customFormat="1" ht="15" customHeight="1">
      <c r="A59" s="176"/>
      <c r="B59" s="217" t="s">
        <v>34</v>
      </c>
      <c r="C59" s="67" t="s">
        <v>223</v>
      </c>
      <c r="D59" s="77" t="s">
        <v>35</v>
      </c>
      <c r="E59" s="68" t="s">
        <v>204</v>
      </c>
      <c r="F59" s="218" t="s">
        <v>173</v>
      </c>
      <c r="G59" s="69">
        <f>'Memorial de Cálculo'!G91</f>
        <v>68.790000000000006</v>
      </c>
      <c r="H59" s="134">
        <v>11.91</v>
      </c>
      <c r="I59" s="183">
        <f t="shared" si="3"/>
        <v>819.28890000000013</v>
      </c>
      <c r="J59" s="94"/>
    </row>
    <row r="60" spans="1:10" s="177" customFormat="1">
      <c r="A60" s="176"/>
      <c r="B60" s="76" t="s">
        <v>43</v>
      </c>
      <c r="C60" s="67">
        <v>95876</v>
      </c>
      <c r="D60" s="77" t="s">
        <v>9</v>
      </c>
      <c r="E60" s="68" t="s">
        <v>224</v>
      </c>
      <c r="F60" s="67" t="s">
        <v>232</v>
      </c>
      <c r="G60" s="69">
        <f>'Memorial de Cálculo'!G93</f>
        <v>500</v>
      </c>
      <c r="H60" s="134">
        <v>1.77</v>
      </c>
      <c r="I60" s="183">
        <f t="shared" si="3"/>
        <v>885</v>
      </c>
      <c r="J60" s="94"/>
    </row>
    <row r="61" spans="1:10" s="177" customFormat="1">
      <c r="A61" s="176"/>
      <c r="B61" s="76" t="s">
        <v>44</v>
      </c>
      <c r="C61" s="67" t="s">
        <v>639</v>
      </c>
      <c r="D61" s="77" t="s">
        <v>35</v>
      </c>
      <c r="E61" s="68" t="s">
        <v>225</v>
      </c>
      <c r="F61" s="78" t="s">
        <v>233</v>
      </c>
      <c r="G61" s="79">
        <v>2</v>
      </c>
      <c r="H61" s="134">
        <v>6798.71</v>
      </c>
      <c r="I61" s="183">
        <f t="shared" si="3"/>
        <v>13597.42</v>
      </c>
      <c r="J61" s="94"/>
    </row>
    <row r="62" spans="1:10" s="177" customFormat="1">
      <c r="A62" s="176"/>
      <c r="B62" s="86" t="s">
        <v>45</v>
      </c>
      <c r="C62" s="67" t="s">
        <v>243</v>
      </c>
      <c r="D62" s="77" t="s">
        <v>35</v>
      </c>
      <c r="E62" s="68" t="s">
        <v>226</v>
      </c>
      <c r="F62" s="78" t="s">
        <v>233</v>
      </c>
      <c r="G62" s="79">
        <v>6</v>
      </c>
      <c r="H62" s="134">
        <v>5532.32</v>
      </c>
      <c r="I62" s="183">
        <f t="shared" si="3"/>
        <v>33193.919999999998</v>
      </c>
      <c r="J62" s="94"/>
    </row>
    <row r="63" spans="1:10" s="177" customFormat="1">
      <c r="A63" s="176"/>
      <c r="B63" s="76" t="s">
        <v>84</v>
      </c>
      <c r="C63" s="67">
        <v>62206</v>
      </c>
      <c r="D63" s="77" t="s">
        <v>184</v>
      </c>
      <c r="E63" s="68" t="s">
        <v>227</v>
      </c>
      <c r="F63" s="78" t="s">
        <v>233</v>
      </c>
      <c r="G63" s="79">
        <v>3</v>
      </c>
      <c r="H63" s="134">
        <v>6270.74</v>
      </c>
      <c r="I63" s="183">
        <f t="shared" si="3"/>
        <v>18812.22</v>
      </c>
      <c r="J63" s="94"/>
    </row>
    <row r="64" spans="1:10" s="177" customFormat="1" ht="25.5">
      <c r="A64" s="176"/>
      <c r="B64" s="76" t="s">
        <v>86</v>
      </c>
      <c r="C64" s="67" t="s">
        <v>242</v>
      </c>
      <c r="D64" s="77" t="s">
        <v>9</v>
      </c>
      <c r="E64" s="68" t="s">
        <v>231</v>
      </c>
      <c r="F64" s="78" t="s">
        <v>91</v>
      </c>
      <c r="G64" s="79">
        <v>793.37</v>
      </c>
      <c r="H64" s="134">
        <v>73.91</v>
      </c>
      <c r="I64" s="183">
        <f t="shared" si="3"/>
        <v>58637.976699999999</v>
      </c>
      <c r="J64" s="94"/>
    </row>
    <row r="65" spans="1:10" s="177" customFormat="1">
      <c r="A65" s="176"/>
      <c r="B65" s="76" t="s">
        <v>88</v>
      </c>
      <c r="C65" s="67" t="s">
        <v>241</v>
      </c>
      <c r="D65" s="77" t="s">
        <v>35</v>
      </c>
      <c r="E65" s="68" t="s">
        <v>229</v>
      </c>
      <c r="F65" s="78" t="s">
        <v>233</v>
      </c>
      <c r="G65" s="79">
        <v>4</v>
      </c>
      <c r="H65" s="134">
        <v>6798.71</v>
      </c>
      <c r="I65" s="183">
        <f t="shared" si="3"/>
        <v>27194.84</v>
      </c>
      <c r="J65" s="94"/>
    </row>
    <row r="66" spans="1:10" s="1" customFormat="1">
      <c r="A66" s="2"/>
      <c r="B66" s="76"/>
      <c r="C66" s="94"/>
      <c r="D66" s="77"/>
      <c r="E66" s="121"/>
      <c r="F66" s="78"/>
      <c r="G66" s="79"/>
      <c r="H66" s="134"/>
      <c r="I66" s="183"/>
      <c r="J66" s="94"/>
    </row>
    <row r="67" spans="1:10" s="1" customFormat="1" ht="15">
      <c r="A67" s="2"/>
      <c r="B67" s="76"/>
      <c r="C67" s="76"/>
      <c r="D67" s="76"/>
      <c r="E67" s="141"/>
      <c r="F67" s="76"/>
      <c r="G67" s="181" t="s">
        <v>65</v>
      </c>
      <c r="H67" s="182"/>
      <c r="I67" s="195">
        <f>SUM(I54:I66)</f>
        <v>282000.00959999999</v>
      </c>
      <c r="J67" s="94"/>
    </row>
    <row r="68" spans="1:10" s="1" customFormat="1">
      <c r="A68" s="2"/>
      <c r="B68" s="76"/>
      <c r="C68" s="76"/>
      <c r="D68" s="76"/>
      <c r="E68" s="141"/>
      <c r="F68" s="76"/>
      <c r="G68" s="142"/>
      <c r="H68" s="134"/>
      <c r="I68" s="183"/>
      <c r="J68" s="94"/>
    </row>
    <row r="69" spans="1:10" s="1" customFormat="1" ht="16.5" customHeight="1">
      <c r="A69" s="2"/>
      <c r="B69" s="84" t="s">
        <v>288</v>
      </c>
      <c r="C69" s="84"/>
      <c r="D69" s="84"/>
      <c r="E69" s="84" t="str">
        <f>'Memorial de Cálculo'!E109</f>
        <v>VESTIARIO</v>
      </c>
      <c r="F69" s="92"/>
      <c r="G69" s="97"/>
      <c r="H69" s="103"/>
      <c r="I69" s="102"/>
      <c r="J69" s="94"/>
    </row>
    <row r="70" spans="1:10" s="177" customFormat="1" ht="16.5" customHeight="1">
      <c r="A70" s="176"/>
      <c r="B70" s="242" t="s">
        <v>60</v>
      </c>
      <c r="C70" s="67" t="s">
        <v>96</v>
      </c>
      <c r="D70" s="77" t="s">
        <v>35</v>
      </c>
      <c r="E70" s="68" t="s">
        <v>97</v>
      </c>
      <c r="F70" s="67" t="s">
        <v>48</v>
      </c>
      <c r="G70" s="126">
        <v>1</v>
      </c>
      <c r="H70" s="133">
        <v>1997.01</v>
      </c>
      <c r="I70" s="183">
        <f t="shared" ref="I70:I147" si="4">G70*H70</f>
        <v>1997.01</v>
      </c>
      <c r="J70" s="94"/>
    </row>
    <row r="71" spans="1:10" s="177" customFormat="1" ht="16.5" customHeight="1">
      <c r="A71" s="176"/>
      <c r="B71" s="66" t="s">
        <v>61</v>
      </c>
      <c r="C71" s="67" t="str">
        <f>'Memorial de Cálculo'!C112</f>
        <v>12.06.030</v>
      </c>
      <c r="D71" s="77" t="str">
        <f>'Memorial de Cálculo'!D112</f>
        <v>CDHU</v>
      </c>
      <c r="E71" s="68" t="str">
        <f>'Memorial de Cálculo'!E112</f>
        <v>Estaca tipo Strauss, diâmetro de 32 cm até 30 t</v>
      </c>
      <c r="F71" s="219" t="str">
        <f>'Memorial de Cálculo'!F112</f>
        <v>m</v>
      </c>
      <c r="G71" s="69">
        <f>'Memorial de Cálculo'!G112</f>
        <v>110</v>
      </c>
      <c r="H71" s="133">
        <v>82.19</v>
      </c>
      <c r="I71" s="134">
        <f t="shared" si="4"/>
        <v>9040.9</v>
      </c>
      <c r="J71" s="94"/>
    </row>
    <row r="72" spans="1:10" s="177" customFormat="1">
      <c r="A72" s="176"/>
      <c r="B72" s="242" t="s">
        <v>62</v>
      </c>
      <c r="C72" s="67" t="s">
        <v>98</v>
      </c>
      <c r="D72" s="77" t="s">
        <v>35</v>
      </c>
      <c r="E72" s="68" t="s">
        <v>99</v>
      </c>
      <c r="F72" s="71" t="s">
        <v>16</v>
      </c>
      <c r="G72" s="79">
        <f>'Memorial de Cálculo'!G114</f>
        <v>39.1</v>
      </c>
      <c r="H72" s="133">
        <v>366.24</v>
      </c>
      <c r="I72" s="134">
        <f t="shared" si="4"/>
        <v>14319.984</v>
      </c>
      <c r="J72" s="94"/>
    </row>
    <row r="73" spans="1:10" s="177" customFormat="1">
      <c r="A73" s="176"/>
      <c r="B73" s="66" t="s">
        <v>63</v>
      </c>
      <c r="C73" s="67" t="s">
        <v>100</v>
      </c>
      <c r="D73" s="77" t="s">
        <v>35</v>
      </c>
      <c r="E73" s="68" t="s">
        <v>101</v>
      </c>
      <c r="F73" s="75" t="s">
        <v>16</v>
      </c>
      <c r="G73" s="79">
        <f>'Memorial de Cálculo'!G116</f>
        <v>39.1</v>
      </c>
      <c r="H73" s="133">
        <v>149.41</v>
      </c>
      <c r="I73" s="134">
        <f t="shared" si="4"/>
        <v>5841.9310000000005</v>
      </c>
      <c r="J73" s="94"/>
    </row>
    <row r="74" spans="1:10" s="177" customFormat="1">
      <c r="A74" s="176"/>
      <c r="B74" s="242" t="s">
        <v>275</v>
      </c>
      <c r="C74" s="67">
        <v>100344</v>
      </c>
      <c r="D74" s="77" t="s">
        <v>9</v>
      </c>
      <c r="E74" s="68" t="s">
        <v>89</v>
      </c>
      <c r="F74" s="75" t="s">
        <v>36</v>
      </c>
      <c r="G74" s="220">
        <f>'Memorial de Cálculo'!G118</f>
        <v>1642</v>
      </c>
      <c r="H74" s="133">
        <v>14.05</v>
      </c>
      <c r="I74" s="134">
        <f t="shared" si="4"/>
        <v>23070.100000000002</v>
      </c>
      <c r="J74" s="94"/>
    </row>
    <row r="75" spans="1:10" s="177" customFormat="1" ht="17.25" customHeight="1">
      <c r="A75" s="176"/>
      <c r="B75" s="66" t="s">
        <v>276</v>
      </c>
      <c r="C75" s="67">
        <v>100342</v>
      </c>
      <c r="D75" s="77" t="s">
        <v>9</v>
      </c>
      <c r="E75" s="68" t="s">
        <v>103</v>
      </c>
      <c r="F75" s="75" t="s">
        <v>36</v>
      </c>
      <c r="G75" s="132">
        <f>'Memorial de Cálculo'!G120</f>
        <v>729.98</v>
      </c>
      <c r="H75" s="133">
        <v>16.63</v>
      </c>
      <c r="I75" s="134">
        <f t="shared" si="4"/>
        <v>12139.5674</v>
      </c>
      <c r="J75" s="94"/>
    </row>
    <row r="76" spans="1:10" s="177" customFormat="1">
      <c r="A76" s="176"/>
      <c r="B76" s="242" t="s">
        <v>277</v>
      </c>
      <c r="C76" s="67" t="s">
        <v>104</v>
      </c>
      <c r="D76" s="77" t="s">
        <v>35</v>
      </c>
      <c r="E76" s="68" t="s">
        <v>105</v>
      </c>
      <c r="F76" s="75" t="s">
        <v>36</v>
      </c>
      <c r="G76" s="119">
        <v>1011.22</v>
      </c>
      <c r="H76" s="133">
        <v>15.24</v>
      </c>
      <c r="I76" s="134">
        <f t="shared" si="4"/>
        <v>15410.9928</v>
      </c>
      <c r="J76" s="94"/>
    </row>
    <row r="77" spans="1:10" s="177" customFormat="1">
      <c r="A77" s="176"/>
      <c r="B77" s="66" t="s">
        <v>278</v>
      </c>
      <c r="C77" s="67" t="s">
        <v>50</v>
      </c>
      <c r="D77" s="77" t="s">
        <v>35</v>
      </c>
      <c r="E77" s="68" t="s">
        <v>51</v>
      </c>
      <c r="F77" s="78" t="s">
        <v>16</v>
      </c>
      <c r="G77" s="119">
        <v>16.37</v>
      </c>
      <c r="H77" s="221">
        <v>14.74</v>
      </c>
      <c r="I77" s="134">
        <f t="shared" si="4"/>
        <v>241.2938</v>
      </c>
      <c r="J77" s="94"/>
    </row>
    <row r="78" spans="1:10" s="177" customFormat="1" ht="15">
      <c r="A78" s="176"/>
      <c r="B78" s="236" t="s">
        <v>279</v>
      </c>
      <c r="C78" s="67">
        <v>95877</v>
      </c>
      <c r="D78" s="77" t="s">
        <v>9</v>
      </c>
      <c r="E78" s="68" t="s">
        <v>175</v>
      </c>
      <c r="F78" s="191" t="s">
        <v>176</v>
      </c>
      <c r="G78" s="192">
        <v>16.559999999999999</v>
      </c>
      <c r="H78" s="134">
        <v>1.77</v>
      </c>
      <c r="I78" s="183">
        <f t="shared" si="4"/>
        <v>29.311199999999999</v>
      </c>
      <c r="J78" s="94"/>
    </row>
    <row r="79" spans="1:10" s="177" customFormat="1">
      <c r="A79" s="176"/>
      <c r="B79" s="66" t="s">
        <v>292</v>
      </c>
      <c r="C79" s="67" t="s">
        <v>66</v>
      </c>
      <c r="D79" s="77" t="s">
        <v>35</v>
      </c>
      <c r="E79" s="68" t="s">
        <v>67</v>
      </c>
      <c r="F79" s="78" t="s">
        <v>57</v>
      </c>
      <c r="G79" s="79">
        <v>80.75</v>
      </c>
      <c r="H79" s="133">
        <v>100.73</v>
      </c>
      <c r="I79" s="134">
        <f t="shared" si="4"/>
        <v>8133.9475000000002</v>
      </c>
      <c r="J79" s="94"/>
    </row>
    <row r="80" spans="1:10" s="177" customFormat="1">
      <c r="A80" s="176"/>
      <c r="B80" s="242" t="s">
        <v>293</v>
      </c>
      <c r="C80" s="67" t="s">
        <v>106</v>
      </c>
      <c r="D80" s="77" t="s">
        <v>35</v>
      </c>
      <c r="E80" s="68" t="s">
        <v>107</v>
      </c>
      <c r="F80" s="78" t="s">
        <v>91</v>
      </c>
      <c r="G80" s="79">
        <v>93.18</v>
      </c>
      <c r="H80" s="133">
        <v>71.47</v>
      </c>
      <c r="I80" s="134">
        <f t="shared" si="4"/>
        <v>6659.5746000000008</v>
      </c>
      <c r="J80" s="94"/>
    </row>
    <row r="81" spans="1:10" s="177" customFormat="1">
      <c r="A81" s="176"/>
      <c r="B81" s="66" t="s">
        <v>294</v>
      </c>
      <c r="C81" s="67">
        <v>98555</v>
      </c>
      <c r="D81" s="77" t="s">
        <v>9</v>
      </c>
      <c r="E81" s="68" t="s">
        <v>397</v>
      </c>
      <c r="F81" s="78" t="s">
        <v>91</v>
      </c>
      <c r="G81" s="79">
        <f>'Memorial de Cálculo'!G132</f>
        <v>338.85</v>
      </c>
      <c r="H81" s="133">
        <v>27.16</v>
      </c>
      <c r="I81" s="134">
        <f t="shared" si="4"/>
        <v>9203.1660000000011</v>
      </c>
      <c r="J81" s="94"/>
    </row>
    <row r="82" spans="1:10" s="177" customFormat="1">
      <c r="A82" s="176"/>
      <c r="B82" s="242" t="s">
        <v>295</v>
      </c>
      <c r="C82" s="67" t="s">
        <v>93</v>
      </c>
      <c r="D82" s="77" t="s">
        <v>35</v>
      </c>
      <c r="E82" s="68" t="s">
        <v>92</v>
      </c>
      <c r="F82" s="78" t="s">
        <v>91</v>
      </c>
      <c r="G82" s="79">
        <v>106.52</v>
      </c>
      <c r="H82" s="133">
        <v>84.96</v>
      </c>
      <c r="I82" s="134">
        <f t="shared" si="4"/>
        <v>9049.9391999999989</v>
      </c>
      <c r="J82" s="94"/>
    </row>
    <row r="83" spans="1:10" s="177" customFormat="1">
      <c r="A83" s="176"/>
      <c r="B83" s="66" t="s">
        <v>296</v>
      </c>
      <c r="C83" s="67" t="s">
        <v>109</v>
      </c>
      <c r="D83" s="77" t="s">
        <v>35</v>
      </c>
      <c r="E83" s="68" t="s">
        <v>110</v>
      </c>
      <c r="F83" s="78" t="s">
        <v>91</v>
      </c>
      <c r="G83" s="79">
        <f>'Memorial de Cálculo'!G136</f>
        <v>109.26</v>
      </c>
      <c r="H83" s="133">
        <v>205.24</v>
      </c>
      <c r="I83" s="134">
        <f t="shared" si="4"/>
        <v>22424.522400000002</v>
      </c>
      <c r="J83" s="94"/>
    </row>
    <row r="84" spans="1:10" s="177" customFormat="1">
      <c r="A84" s="176"/>
      <c r="B84" s="242" t="s">
        <v>297</v>
      </c>
      <c r="C84" s="67" t="s">
        <v>111</v>
      </c>
      <c r="D84" s="77" t="s">
        <v>35</v>
      </c>
      <c r="E84" s="68" t="s">
        <v>112</v>
      </c>
      <c r="F84" s="78" t="s">
        <v>91</v>
      </c>
      <c r="G84" s="79">
        <f>'Memorial de Cálculo'!G138</f>
        <v>126.07</v>
      </c>
      <c r="H84" s="133">
        <v>119.05</v>
      </c>
      <c r="I84" s="134">
        <f t="shared" si="4"/>
        <v>15008.633499999998</v>
      </c>
      <c r="J84" s="94"/>
    </row>
    <row r="85" spans="1:10" s="177" customFormat="1">
      <c r="A85" s="176"/>
      <c r="B85" s="66" t="s">
        <v>298</v>
      </c>
      <c r="C85" s="67" t="s">
        <v>113</v>
      </c>
      <c r="D85" s="77" t="s">
        <v>35</v>
      </c>
      <c r="E85" s="68" t="s">
        <v>114</v>
      </c>
      <c r="F85" s="78" t="s">
        <v>85</v>
      </c>
      <c r="G85" s="79">
        <f>'Memorial de Cálculo'!G140</f>
        <v>7.82</v>
      </c>
      <c r="H85" s="121">
        <v>135.47999999999999</v>
      </c>
      <c r="I85" s="134">
        <f t="shared" si="4"/>
        <v>1059.4536000000001</v>
      </c>
      <c r="J85" s="94"/>
    </row>
    <row r="86" spans="1:10" s="177" customFormat="1">
      <c r="A86" s="176"/>
      <c r="B86" s="242" t="s">
        <v>299</v>
      </c>
      <c r="C86" s="67" t="s">
        <v>115</v>
      </c>
      <c r="D86" s="77" t="s">
        <v>35</v>
      </c>
      <c r="E86" s="68" t="s">
        <v>116</v>
      </c>
      <c r="F86" s="78" t="s">
        <v>91</v>
      </c>
      <c r="G86" s="79">
        <v>1173.55</v>
      </c>
      <c r="H86" s="133">
        <v>79.489999999999995</v>
      </c>
      <c r="I86" s="134">
        <f t="shared" si="4"/>
        <v>93285.489499999996</v>
      </c>
      <c r="J86" s="94"/>
    </row>
    <row r="87" spans="1:10" s="177" customFormat="1">
      <c r="A87" s="176"/>
      <c r="B87" s="66" t="s">
        <v>300</v>
      </c>
      <c r="C87" s="67" t="s">
        <v>117</v>
      </c>
      <c r="D87" s="77" t="s">
        <v>35</v>
      </c>
      <c r="E87" s="68" t="s">
        <v>118</v>
      </c>
      <c r="F87" s="78" t="s">
        <v>91</v>
      </c>
      <c r="G87" s="79">
        <v>1386.81</v>
      </c>
      <c r="H87" s="133">
        <v>5.95</v>
      </c>
      <c r="I87" s="134">
        <f t="shared" si="4"/>
        <v>8251.5195000000003</v>
      </c>
      <c r="J87" s="94"/>
    </row>
    <row r="88" spans="1:10" s="177" customFormat="1">
      <c r="A88" s="176"/>
      <c r="B88" s="242" t="s">
        <v>301</v>
      </c>
      <c r="C88" s="67" t="s">
        <v>119</v>
      </c>
      <c r="D88" s="77" t="s">
        <v>35</v>
      </c>
      <c r="E88" s="68" t="s">
        <v>120</v>
      </c>
      <c r="F88" s="78" t="s">
        <v>91</v>
      </c>
      <c r="G88" s="79">
        <v>1386.81</v>
      </c>
      <c r="H88" s="133">
        <v>22.41</v>
      </c>
      <c r="I88" s="134">
        <f t="shared" si="4"/>
        <v>31078.412099999998</v>
      </c>
      <c r="J88" s="94"/>
    </row>
    <row r="89" spans="1:10" s="177" customFormat="1">
      <c r="A89" s="176"/>
      <c r="B89" s="66" t="s">
        <v>302</v>
      </c>
      <c r="C89" s="67" t="s">
        <v>121</v>
      </c>
      <c r="D89" s="77" t="s">
        <v>35</v>
      </c>
      <c r="E89" s="68" t="s">
        <v>122</v>
      </c>
      <c r="F89" s="78" t="s">
        <v>91</v>
      </c>
      <c r="G89" s="79">
        <v>1386.81</v>
      </c>
      <c r="H89" s="133">
        <v>10.81</v>
      </c>
      <c r="I89" s="134">
        <f t="shared" si="4"/>
        <v>14991.4161</v>
      </c>
      <c r="J89" s="94"/>
    </row>
    <row r="90" spans="1:10" s="177" customFormat="1">
      <c r="A90" s="176">
        <v>414.92</v>
      </c>
      <c r="B90" s="242" t="s">
        <v>303</v>
      </c>
      <c r="C90" s="67" t="s">
        <v>123</v>
      </c>
      <c r="D90" s="222" t="s">
        <v>35</v>
      </c>
      <c r="E90" s="68" t="s">
        <v>124</v>
      </c>
      <c r="F90" s="78" t="s">
        <v>91</v>
      </c>
      <c r="G90" s="79">
        <v>17.2</v>
      </c>
      <c r="H90" s="133">
        <v>414.92</v>
      </c>
      <c r="I90" s="134">
        <f t="shared" si="4"/>
        <v>7136.6239999999998</v>
      </c>
      <c r="J90" s="94"/>
    </row>
    <row r="91" spans="1:10" s="177" customFormat="1">
      <c r="A91" s="176"/>
      <c r="B91" s="66" t="s">
        <v>304</v>
      </c>
      <c r="C91" s="67" t="s">
        <v>125</v>
      </c>
      <c r="D91" s="76" t="s">
        <v>52</v>
      </c>
      <c r="E91" s="68" t="s">
        <v>126</v>
      </c>
      <c r="F91" s="78" t="s">
        <v>91</v>
      </c>
      <c r="G91" s="79">
        <v>1.36</v>
      </c>
      <c r="H91" s="133">
        <v>1784.75</v>
      </c>
      <c r="I91" s="134">
        <f t="shared" si="4"/>
        <v>2427.2600000000002</v>
      </c>
      <c r="J91" s="94"/>
    </row>
    <row r="92" spans="1:10" s="177" customFormat="1" ht="25.5">
      <c r="A92" s="176"/>
      <c r="B92" s="242" t="s">
        <v>305</v>
      </c>
      <c r="C92" s="67">
        <v>90793</v>
      </c>
      <c r="D92" s="76" t="s">
        <v>9</v>
      </c>
      <c r="E92" s="68" t="s">
        <v>422</v>
      </c>
      <c r="F92" s="78" t="s">
        <v>128</v>
      </c>
      <c r="G92" s="79">
        <f>'Memorial de Cálculo'!G154</f>
        <v>8</v>
      </c>
      <c r="H92" s="221">
        <v>1077.0999999999999</v>
      </c>
      <c r="I92" s="134">
        <f t="shared" si="4"/>
        <v>8616.7999999999993</v>
      </c>
      <c r="J92" s="94"/>
    </row>
    <row r="93" spans="1:10" s="177" customFormat="1">
      <c r="A93" s="176"/>
      <c r="B93" s="66" t="s">
        <v>306</v>
      </c>
      <c r="C93" s="67" t="s">
        <v>129</v>
      </c>
      <c r="D93" s="222" t="s">
        <v>35</v>
      </c>
      <c r="E93" s="68" t="s">
        <v>130</v>
      </c>
      <c r="F93" s="118" t="s">
        <v>91</v>
      </c>
      <c r="G93" s="79">
        <v>37.17</v>
      </c>
      <c r="H93" s="133">
        <v>210.27</v>
      </c>
      <c r="I93" s="134">
        <f t="shared" si="4"/>
        <v>7815.7359000000006</v>
      </c>
      <c r="J93" s="94"/>
    </row>
    <row r="94" spans="1:10" s="177" customFormat="1">
      <c r="A94" s="176"/>
      <c r="B94" s="242" t="s">
        <v>307</v>
      </c>
      <c r="C94" s="67" t="s">
        <v>132</v>
      </c>
      <c r="D94" s="222" t="s">
        <v>35</v>
      </c>
      <c r="E94" s="68" t="s">
        <v>131</v>
      </c>
      <c r="F94" s="78" t="s">
        <v>91</v>
      </c>
      <c r="G94" s="79">
        <v>8.64</v>
      </c>
      <c r="H94" s="133">
        <v>532.59</v>
      </c>
      <c r="I94" s="134">
        <f t="shared" si="4"/>
        <v>4601.5776000000005</v>
      </c>
      <c r="J94" s="94"/>
    </row>
    <row r="95" spans="1:10" s="177" customFormat="1" ht="25.5">
      <c r="A95" s="176"/>
      <c r="B95" s="66" t="s">
        <v>308</v>
      </c>
      <c r="C95" s="67">
        <v>87257</v>
      </c>
      <c r="D95" s="222" t="s">
        <v>9</v>
      </c>
      <c r="E95" s="68" t="s">
        <v>133</v>
      </c>
      <c r="F95" s="78" t="s">
        <v>91</v>
      </c>
      <c r="G95" s="79">
        <v>101.11</v>
      </c>
      <c r="H95" s="133">
        <v>84.6</v>
      </c>
      <c r="I95" s="134">
        <f t="shared" si="4"/>
        <v>8553.905999999999</v>
      </c>
      <c r="J95" s="94"/>
    </row>
    <row r="96" spans="1:10" s="177" customFormat="1">
      <c r="A96" s="176"/>
      <c r="B96" s="242" t="s">
        <v>309</v>
      </c>
      <c r="C96" s="67" t="s">
        <v>135</v>
      </c>
      <c r="D96" s="222" t="s">
        <v>35</v>
      </c>
      <c r="E96" s="68" t="s">
        <v>136</v>
      </c>
      <c r="F96" s="78" t="s">
        <v>85</v>
      </c>
      <c r="G96" s="79">
        <v>5.05</v>
      </c>
      <c r="H96" s="133">
        <v>671.08</v>
      </c>
      <c r="I96" s="134">
        <f t="shared" si="4"/>
        <v>3388.9540000000002</v>
      </c>
      <c r="J96" s="94"/>
    </row>
    <row r="97" spans="1:10" s="177" customFormat="1" ht="25.5">
      <c r="A97" s="176"/>
      <c r="B97" s="66" t="s">
        <v>310</v>
      </c>
      <c r="C97" s="67">
        <v>87266</v>
      </c>
      <c r="D97" s="222" t="s">
        <v>9</v>
      </c>
      <c r="E97" s="68" t="s">
        <v>144</v>
      </c>
      <c r="F97" s="78" t="s">
        <v>91</v>
      </c>
      <c r="G97" s="79">
        <f>'Memorial de Cálculo'!G164</f>
        <v>584.41</v>
      </c>
      <c r="H97" s="133">
        <v>72.989999999999995</v>
      </c>
      <c r="I97" s="134">
        <f t="shared" si="4"/>
        <v>42656.085899999998</v>
      </c>
      <c r="J97" s="94"/>
    </row>
    <row r="98" spans="1:10" s="177" customFormat="1">
      <c r="A98" s="176"/>
      <c r="B98" s="242" t="s">
        <v>311</v>
      </c>
      <c r="C98" s="67" t="s">
        <v>165</v>
      </c>
      <c r="D98" s="76" t="s">
        <v>52</v>
      </c>
      <c r="E98" s="68" t="s">
        <v>166</v>
      </c>
      <c r="F98" s="78" t="s">
        <v>145</v>
      </c>
      <c r="G98" s="79">
        <v>2</v>
      </c>
      <c r="H98" s="133">
        <v>3668.3</v>
      </c>
      <c r="I98" s="134">
        <f t="shared" si="4"/>
        <v>7336.6</v>
      </c>
      <c r="J98" s="94"/>
    </row>
    <row r="99" spans="1:10" s="177" customFormat="1">
      <c r="A99" s="176"/>
      <c r="B99" s="66" t="s">
        <v>312</v>
      </c>
      <c r="C99" s="67" t="s">
        <v>154</v>
      </c>
      <c r="D99" s="76" t="s">
        <v>35</v>
      </c>
      <c r="E99" s="68" t="s">
        <v>153</v>
      </c>
      <c r="F99" s="78" t="s">
        <v>145</v>
      </c>
      <c r="G99" s="79">
        <v>6</v>
      </c>
      <c r="H99" s="133">
        <v>362.99</v>
      </c>
      <c r="I99" s="134">
        <f t="shared" si="4"/>
        <v>2177.94</v>
      </c>
      <c r="J99" s="94"/>
    </row>
    <row r="100" spans="1:10" s="177" customFormat="1">
      <c r="A100" s="176"/>
      <c r="B100" s="242" t="s">
        <v>313</v>
      </c>
      <c r="C100" s="67" t="s">
        <v>146</v>
      </c>
      <c r="D100" s="76" t="s">
        <v>35</v>
      </c>
      <c r="E100" s="68" t="s">
        <v>147</v>
      </c>
      <c r="F100" s="78" t="s">
        <v>145</v>
      </c>
      <c r="G100" s="79">
        <v>8</v>
      </c>
      <c r="H100" s="133">
        <v>638.87</v>
      </c>
      <c r="I100" s="134">
        <f t="shared" si="4"/>
        <v>5110.96</v>
      </c>
      <c r="J100" s="94"/>
    </row>
    <row r="101" spans="1:10" s="177" customFormat="1">
      <c r="A101" s="176"/>
      <c r="B101" s="66" t="s">
        <v>314</v>
      </c>
      <c r="C101" s="67" t="s">
        <v>156</v>
      </c>
      <c r="D101" s="76" t="s">
        <v>35</v>
      </c>
      <c r="E101" s="68" t="s">
        <v>155</v>
      </c>
      <c r="F101" s="118" t="s">
        <v>128</v>
      </c>
      <c r="G101" s="79">
        <v>10</v>
      </c>
      <c r="H101" s="133">
        <v>110.67</v>
      </c>
      <c r="I101" s="134">
        <f t="shared" si="4"/>
        <v>1106.7</v>
      </c>
      <c r="J101" s="94"/>
    </row>
    <row r="102" spans="1:10" s="177" customFormat="1">
      <c r="A102" s="176"/>
      <c r="B102" s="242" t="s">
        <v>315</v>
      </c>
      <c r="C102" s="67" t="s">
        <v>171</v>
      </c>
      <c r="D102" s="76" t="s">
        <v>35</v>
      </c>
      <c r="E102" s="68" t="s">
        <v>159</v>
      </c>
      <c r="F102" s="78" t="s">
        <v>91</v>
      </c>
      <c r="G102" s="79">
        <v>2.62</v>
      </c>
      <c r="H102" s="133">
        <v>1050.78</v>
      </c>
      <c r="I102" s="134">
        <f t="shared" si="4"/>
        <v>2753.0436</v>
      </c>
      <c r="J102" s="94"/>
    </row>
    <row r="103" spans="1:10" s="177" customFormat="1">
      <c r="A103" s="176"/>
      <c r="B103" s="66" t="s">
        <v>316</v>
      </c>
      <c r="C103" s="67" t="s">
        <v>167</v>
      </c>
      <c r="D103" s="135" t="s">
        <v>35</v>
      </c>
      <c r="E103" s="68" t="s">
        <v>168</v>
      </c>
      <c r="F103" s="78" t="s">
        <v>128</v>
      </c>
      <c r="G103" s="79">
        <v>4</v>
      </c>
      <c r="H103" s="133">
        <v>953.91</v>
      </c>
      <c r="I103" s="134">
        <f t="shared" si="4"/>
        <v>3815.64</v>
      </c>
      <c r="J103" s="94"/>
    </row>
    <row r="104" spans="1:10" s="177" customFormat="1">
      <c r="A104" s="176"/>
      <c r="B104" s="242" t="s">
        <v>317</v>
      </c>
      <c r="C104" s="67" t="s">
        <v>162</v>
      </c>
      <c r="D104" s="135" t="s">
        <v>35</v>
      </c>
      <c r="E104" s="68" t="s">
        <v>161</v>
      </c>
      <c r="F104" s="78" t="s">
        <v>128</v>
      </c>
      <c r="G104" s="79">
        <v>0</v>
      </c>
      <c r="H104" s="133">
        <v>0</v>
      </c>
      <c r="I104" s="134">
        <f t="shared" si="4"/>
        <v>0</v>
      </c>
      <c r="J104" s="94"/>
    </row>
    <row r="105" spans="1:10" s="177" customFormat="1">
      <c r="A105" s="176">
        <v>8</v>
      </c>
      <c r="B105" s="66" t="s">
        <v>318</v>
      </c>
      <c r="C105" s="67" t="s">
        <v>164</v>
      </c>
      <c r="D105" s="135" t="s">
        <v>35</v>
      </c>
      <c r="E105" s="68" t="s">
        <v>163</v>
      </c>
      <c r="F105" s="78" t="s">
        <v>128</v>
      </c>
      <c r="G105" s="79">
        <v>8</v>
      </c>
      <c r="H105" s="133">
        <v>433.28</v>
      </c>
      <c r="I105" s="134">
        <f t="shared" si="4"/>
        <v>3466.24</v>
      </c>
      <c r="J105" s="94"/>
    </row>
    <row r="106" spans="1:10" s="177" customFormat="1">
      <c r="A106" s="176"/>
      <c r="B106" s="242" t="s">
        <v>319</v>
      </c>
      <c r="C106" s="67" t="s">
        <v>149</v>
      </c>
      <c r="D106" s="77" t="s">
        <v>35</v>
      </c>
      <c r="E106" s="68" t="s">
        <v>148</v>
      </c>
      <c r="F106" s="78" t="s">
        <v>128</v>
      </c>
      <c r="G106" s="79">
        <v>4</v>
      </c>
      <c r="H106" s="133">
        <v>428.43</v>
      </c>
      <c r="I106" s="134">
        <f t="shared" si="4"/>
        <v>1713.72</v>
      </c>
      <c r="J106" s="94"/>
    </row>
    <row r="107" spans="1:10" s="177" customFormat="1">
      <c r="A107" s="176"/>
      <c r="B107" s="66" t="s">
        <v>320</v>
      </c>
      <c r="C107" s="67">
        <v>93190</v>
      </c>
      <c r="D107" s="77" t="s">
        <v>9</v>
      </c>
      <c r="E107" s="68" t="s">
        <v>399</v>
      </c>
      <c r="F107" s="78" t="s">
        <v>57</v>
      </c>
      <c r="G107" s="79">
        <f>'Memorial de Cálculo'!G184</f>
        <v>52.88</v>
      </c>
      <c r="H107" s="133">
        <v>42.02</v>
      </c>
      <c r="I107" s="134">
        <f t="shared" si="4"/>
        <v>2222.0176000000001</v>
      </c>
      <c r="J107" s="94"/>
    </row>
    <row r="108" spans="1:10" s="177" customFormat="1">
      <c r="A108" s="176"/>
      <c r="B108" s="242" t="s">
        <v>321</v>
      </c>
      <c r="C108" s="67">
        <v>93205</v>
      </c>
      <c r="D108" s="77" t="s">
        <v>9</v>
      </c>
      <c r="E108" s="68" t="s">
        <v>400</v>
      </c>
      <c r="F108" s="78" t="s">
        <v>57</v>
      </c>
      <c r="G108" s="79">
        <v>81.3</v>
      </c>
      <c r="H108" s="133">
        <v>35.520000000000003</v>
      </c>
      <c r="I108" s="134">
        <f t="shared" si="4"/>
        <v>2887.7760000000003</v>
      </c>
      <c r="J108" s="94"/>
    </row>
    <row r="109" spans="1:10" s="177" customFormat="1">
      <c r="A109" s="176"/>
      <c r="B109" s="66" t="s">
        <v>402</v>
      </c>
      <c r="C109" s="67">
        <v>95545</v>
      </c>
      <c r="D109" s="77" t="s">
        <v>9</v>
      </c>
      <c r="E109" s="68" t="s">
        <v>423</v>
      </c>
      <c r="F109" s="78" t="s">
        <v>128</v>
      </c>
      <c r="G109" s="79">
        <v>10</v>
      </c>
      <c r="H109" s="133">
        <v>60.66</v>
      </c>
      <c r="I109" s="134">
        <f t="shared" si="4"/>
        <v>606.59999999999991</v>
      </c>
      <c r="J109" s="94"/>
    </row>
    <row r="110" spans="1:10" s="177" customFormat="1">
      <c r="A110" s="176"/>
      <c r="B110" s="242" t="s">
        <v>403</v>
      </c>
      <c r="C110" s="67">
        <v>95544</v>
      </c>
      <c r="D110" s="77" t="s">
        <v>9</v>
      </c>
      <c r="E110" s="68" t="s">
        <v>424</v>
      </c>
      <c r="F110" s="78" t="s">
        <v>128</v>
      </c>
      <c r="G110" s="79">
        <v>8</v>
      </c>
      <c r="H110" s="133">
        <v>61.93</v>
      </c>
      <c r="I110" s="134">
        <f t="shared" si="4"/>
        <v>495.44</v>
      </c>
      <c r="J110" s="94"/>
    </row>
    <row r="111" spans="1:10" s="177" customFormat="1">
      <c r="A111" s="176"/>
      <c r="B111" s="66" t="s">
        <v>404</v>
      </c>
      <c r="C111" s="67">
        <v>100853</v>
      </c>
      <c r="D111" s="77" t="s">
        <v>9</v>
      </c>
      <c r="E111" s="68" t="s">
        <v>438</v>
      </c>
      <c r="F111" s="78" t="s">
        <v>233</v>
      </c>
      <c r="G111" s="79">
        <v>10</v>
      </c>
      <c r="H111" s="221">
        <v>253.26</v>
      </c>
      <c r="I111" s="134">
        <f t="shared" si="4"/>
        <v>2532.6</v>
      </c>
      <c r="J111" s="94"/>
    </row>
    <row r="112" spans="1:10" s="177" customFormat="1" ht="25.5">
      <c r="A112" s="176"/>
      <c r="B112" s="242" t="s">
        <v>405</v>
      </c>
      <c r="C112" s="67" t="s">
        <v>426</v>
      </c>
      <c r="D112" s="77" t="s">
        <v>35</v>
      </c>
      <c r="E112" s="68" t="s">
        <v>427</v>
      </c>
      <c r="F112" s="78" t="s">
        <v>233</v>
      </c>
      <c r="G112" s="79">
        <v>0</v>
      </c>
      <c r="H112" s="133">
        <v>0</v>
      </c>
      <c r="I112" s="134">
        <f t="shared" si="4"/>
        <v>0</v>
      </c>
      <c r="J112" s="94"/>
    </row>
    <row r="113" spans="1:10" s="177" customFormat="1">
      <c r="A113" s="176"/>
      <c r="B113" s="66" t="s">
        <v>406</v>
      </c>
      <c r="C113" s="67" t="s">
        <v>429</v>
      </c>
      <c r="D113" s="77" t="s">
        <v>35</v>
      </c>
      <c r="E113" s="68" t="s">
        <v>428</v>
      </c>
      <c r="F113" s="78" t="s">
        <v>233</v>
      </c>
      <c r="G113" s="79">
        <v>8</v>
      </c>
      <c r="H113" s="133">
        <v>42.27</v>
      </c>
      <c r="I113" s="134">
        <f t="shared" si="4"/>
        <v>338.16</v>
      </c>
      <c r="J113" s="94"/>
    </row>
    <row r="114" spans="1:10" s="177" customFormat="1">
      <c r="A114" s="176"/>
      <c r="B114" s="242" t="s">
        <v>407</v>
      </c>
      <c r="C114" s="67" t="s">
        <v>430</v>
      </c>
      <c r="D114" s="77" t="s">
        <v>35</v>
      </c>
      <c r="E114" s="68" t="s">
        <v>431</v>
      </c>
      <c r="F114" s="78" t="s">
        <v>233</v>
      </c>
      <c r="G114" s="79">
        <v>1</v>
      </c>
      <c r="H114" s="133">
        <v>1438</v>
      </c>
      <c r="I114" s="134">
        <f t="shared" si="4"/>
        <v>1438</v>
      </c>
      <c r="J114" s="94"/>
    </row>
    <row r="115" spans="1:10" s="177" customFormat="1">
      <c r="A115" s="176"/>
      <c r="B115" s="66" t="s">
        <v>408</v>
      </c>
      <c r="C115" s="67" t="s">
        <v>432</v>
      </c>
      <c r="D115" s="77" t="s">
        <v>35</v>
      </c>
      <c r="E115" s="68" t="s">
        <v>433</v>
      </c>
      <c r="F115" s="78" t="s">
        <v>57</v>
      </c>
      <c r="G115" s="79">
        <v>80</v>
      </c>
      <c r="H115" s="133">
        <v>27.35</v>
      </c>
      <c r="I115" s="134">
        <f t="shared" si="4"/>
        <v>2188</v>
      </c>
      <c r="J115" s="94"/>
    </row>
    <row r="116" spans="1:10" s="177" customFormat="1">
      <c r="A116" s="176"/>
      <c r="B116" s="242" t="s">
        <v>409</v>
      </c>
      <c r="C116" s="67" t="s">
        <v>434</v>
      </c>
      <c r="D116" s="77" t="s">
        <v>35</v>
      </c>
      <c r="E116" s="68" t="s">
        <v>435</v>
      </c>
      <c r="F116" s="78" t="s">
        <v>57</v>
      </c>
      <c r="G116" s="79">
        <v>140</v>
      </c>
      <c r="H116" s="133">
        <v>28.4</v>
      </c>
      <c r="I116" s="134">
        <f t="shared" si="4"/>
        <v>3976</v>
      </c>
      <c r="J116" s="94"/>
    </row>
    <row r="117" spans="1:10" s="177" customFormat="1">
      <c r="A117" s="176"/>
      <c r="B117" s="66" t="s">
        <v>410</v>
      </c>
      <c r="C117" s="67" t="str">
        <f>'Memorial de Cálculo'!C204</f>
        <v xml:space="preserve">46.01.030 </v>
      </c>
      <c r="D117" s="77" t="s">
        <v>35</v>
      </c>
      <c r="E117" s="68" t="s">
        <v>437</v>
      </c>
      <c r="F117" s="78" t="s">
        <v>57</v>
      </c>
      <c r="G117" s="79">
        <v>40</v>
      </c>
      <c r="H117" s="133">
        <v>37</v>
      </c>
      <c r="I117" s="134">
        <f t="shared" si="4"/>
        <v>1480</v>
      </c>
      <c r="J117" s="94"/>
    </row>
    <row r="118" spans="1:10" s="177" customFormat="1">
      <c r="A118" s="176"/>
      <c r="B118" s="242" t="s">
        <v>411</v>
      </c>
      <c r="C118" s="67" t="s">
        <v>439</v>
      </c>
      <c r="D118" s="77" t="s">
        <v>35</v>
      </c>
      <c r="E118" s="90" t="s">
        <v>440</v>
      </c>
      <c r="F118" s="118" t="s">
        <v>128</v>
      </c>
      <c r="G118" s="79">
        <v>6</v>
      </c>
      <c r="H118" s="133">
        <v>147.91999999999999</v>
      </c>
      <c r="I118" s="134">
        <f t="shared" si="4"/>
        <v>887.52</v>
      </c>
      <c r="J118" s="94"/>
    </row>
    <row r="119" spans="1:10" s="177" customFormat="1">
      <c r="A119" s="176"/>
      <c r="B119" s="66" t="s">
        <v>412</v>
      </c>
      <c r="C119" s="67" t="s">
        <v>441</v>
      </c>
      <c r="D119" s="77" t="s">
        <v>35</v>
      </c>
      <c r="E119" s="90" t="s">
        <v>442</v>
      </c>
      <c r="F119" s="78" t="s">
        <v>57</v>
      </c>
      <c r="G119" s="79">
        <v>24</v>
      </c>
      <c r="H119" s="133">
        <v>80.959999999999994</v>
      </c>
      <c r="I119" s="134">
        <f t="shared" si="4"/>
        <v>1943.04</v>
      </c>
      <c r="J119" s="94"/>
    </row>
    <row r="120" spans="1:10" s="177" customFormat="1">
      <c r="A120" s="176"/>
      <c r="B120" s="242" t="s">
        <v>413</v>
      </c>
      <c r="C120" s="67" t="s">
        <v>443</v>
      </c>
      <c r="D120" s="77" t="s">
        <v>35</v>
      </c>
      <c r="E120" s="90" t="s">
        <v>444</v>
      </c>
      <c r="F120" s="78" t="s">
        <v>57</v>
      </c>
      <c r="G120" s="79">
        <v>20</v>
      </c>
      <c r="H120" s="133">
        <v>45.62</v>
      </c>
      <c r="I120" s="134">
        <f t="shared" si="4"/>
        <v>912.4</v>
      </c>
      <c r="J120" s="94"/>
    </row>
    <row r="121" spans="1:10" s="177" customFormat="1">
      <c r="A121" s="176"/>
      <c r="B121" s="66" t="s">
        <v>414</v>
      </c>
      <c r="C121" s="67" t="s">
        <v>445</v>
      </c>
      <c r="D121" s="77" t="s">
        <v>35</v>
      </c>
      <c r="E121" s="90" t="s">
        <v>446</v>
      </c>
      <c r="F121" s="78" t="s">
        <v>57</v>
      </c>
      <c r="G121" s="79">
        <v>25.8</v>
      </c>
      <c r="H121" s="133">
        <v>39.54</v>
      </c>
      <c r="I121" s="134">
        <f t="shared" si="4"/>
        <v>1020.1320000000001</v>
      </c>
      <c r="J121" s="94"/>
    </row>
    <row r="122" spans="1:10" s="177" customFormat="1">
      <c r="A122" s="176"/>
      <c r="B122" s="242" t="s">
        <v>415</v>
      </c>
      <c r="C122" s="67" t="s">
        <v>447</v>
      </c>
      <c r="D122" s="77" t="s">
        <v>35</v>
      </c>
      <c r="E122" s="68" t="s">
        <v>448</v>
      </c>
      <c r="F122" s="78" t="s">
        <v>57</v>
      </c>
      <c r="G122" s="79">
        <v>41</v>
      </c>
      <c r="H122" s="133">
        <v>40.44</v>
      </c>
      <c r="I122" s="134">
        <f t="shared" si="4"/>
        <v>1658.04</v>
      </c>
      <c r="J122" s="94"/>
    </row>
    <row r="123" spans="1:10" s="177" customFormat="1">
      <c r="A123" s="176"/>
      <c r="B123" s="66" t="s">
        <v>416</v>
      </c>
      <c r="C123" s="67" t="s">
        <v>452</v>
      </c>
      <c r="D123" s="77" t="s">
        <v>35</v>
      </c>
      <c r="E123" s="68" t="s">
        <v>453</v>
      </c>
      <c r="F123" s="78" t="s">
        <v>128</v>
      </c>
      <c r="G123" s="79">
        <v>1</v>
      </c>
      <c r="H123" s="133">
        <v>2492.5300000000002</v>
      </c>
      <c r="I123" s="134">
        <f t="shared" si="4"/>
        <v>2492.5300000000002</v>
      </c>
      <c r="J123" s="94"/>
    </row>
    <row r="124" spans="1:10" s="177" customFormat="1">
      <c r="A124" s="176"/>
      <c r="B124" s="242" t="s">
        <v>417</v>
      </c>
      <c r="C124" s="67" t="s">
        <v>501</v>
      </c>
      <c r="D124" s="77" t="s">
        <v>35</v>
      </c>
      <c r="E124" s="68" t="s">
        <v>502</v>
      </c>
      <c r="F124" s="78" t="s">
        <v>91</v>
      </c>
      <c r="G124" s="79">
        <v>102.6</v>
      </c>
      <c r="H124" s="133">
        <v>148.51</v>
      </c>
      <c r="I124" s="134">
        <f t="shared" si="4"/>
        <v>15237.125999999998</v>
      </c>
      <c r="J124" s="94"/>
    </row>
    <row r="125" spans="1:10" s="177" customFormat="1">
      <c r="A125" s="176"/>
      <c r="B125" s="66" t="s">
        <v>418</v>
      </c>
      <c r="C125" s="67">
        <f>'Memorial de Cálculo'!C220</f>
        <v>90820</v>
      </c>
      <c r="D125" s="77" t="str">
        <f>'Memorial de Cálculo'!D220</f>
        <v>SIURB EDIF</v>
      </c>
      <c r="E125" s="68" t="str">
        <f>'Memorial de Cálculo'!E220</f>
        <v>MINI DISJUNTOR - TIPO EUROPEU (IEC) - BIPOLAR 80A</v>
      </c>
      <c r="F125" s="78" t="str">
        <f>'Memorial de Cálculo'!F220</f>
        <v>unid</v>
      </c>
      <c r="G125" s="79">
        <f>'Memorial de Cálculo'!G220</f>
        <v>2</v>
      </c>
      <c r="H125" s="133">
        <v>143.97999999999999</v>
      </c>
      <c r="I125" s="134">
        <f t="shared" si="4"/>
        <v>287.95999999999998</v>
      </c>
      <c r="J125" s="94"/>
    </row>
    <row r="126" spans="1:10" s="177" customFormat="1">
      <c r="A126" s="176"/>
      <c r="B126" s="242" t="s">
        <v>419</v>
      </c>
      <c r="C126" s="67">
        <f>'Memorial de Cálculo'!C222</f>
        <v>90812</v>
      </c>
      <c r="D126" s="77" t="str">
        <f>'Memorial de Cálculo'!D222</f>
        <v>SIURB EDIF</v>
      </c>
      <c r="E126" s="68" t="str">
        <f>'Memorial de Cálculo'!E222</f>
        <v>MINI DISJUNTOR - TIPO EUROPEU (IEC) - BIPOLAR 6/25A</v>
      </c>
      <c r="F126" s="78" t="str">
        <f>'Memorial de Cálculo'!F222</f>
        <v>unid</v>
      </c>
      <c r="G126" s="79">
        <f>'Memorial de Cálculo'!G222</f>
        <v>12</v>
      </c>
      <c r="H126" s="133">
        <v>71.08</v>
      </c>
      <c r="I126" s="134">
        <f t="shared" si="4"/>
        <v>852.96</v>
      </c>
      <c r="J126" s="94"/>
    </row>
    <row r="127" spans="1:10" s="177" customFormat="1">
      <c r="A127" s="176"/>
      <c r="B127" s="66" t="s">
        <v>420</v>
      </c>
      <c r="C127" s="67">
        <f>'Memorial de Cálculo'!C224</f>
        <v>90813</v>
      </c>
      <c r="D127" s="77" t="str">
        <f>'Memorial de Cálculo'!D224</f>
        <v>SIURB EDIF</v>
      </c>
      <c r="E127" s="68" t="str">
        <f>'Memorial de Cálculo'!E224</f>
        <v>MINI DISJUNTOR - TIPO EUROPEU (IEC) -  BIPOLAR 32/50A</v>
      </c>
      <c r="F127" s="78" t="str">
        <f>'Memorial de Cálculo'!F224</f>
        <v>unid</v>
      </c>
      <c r="G127" s="79">
        <v>12</v>
      </c>
      <c r="H127" s="133">
        <v>72.8</v>
      </c>
      <c r="I127" s="134">
        <f t="shared" si="4"/>
        <v>873.59999999999991</v>
      </c>
      <c r="J127" s="94"/>
    </row>
    <row r="128" spans="1:10" s="177" customFormat="1">
      <c r="A128" s="176"/>
      <c r="B128" s="242" t="s">
        <v>449</v>
      </c>
      <c r="C128" s="67">
        <v>91114</v>
      </c>
      <c r="D128" s="222" t="str">
        <f>'Memorial de Cálculo'!D226</f>
        <v>SIURB EDIF</v>
      </c>
      <c r="E128" s="68" t="str">
        <f>'Memorial de Cálculo'!E226</f>
        <v>CAIXA DE INSPEÇÃO DE ATERRAMENTO TIPO EMBUTIR COM TAMPA E ALÇA</v>
      </c>
      <c r="F128" s="78" t="str">
        <f>'Memorial de Cálculo'!F226</f>
        <v>unid</v>
      </c>
      <c r="G128" s="79">
        <f>'Memorial de Cálculo'!G226</f>
        <v>12</v>
      </c>
      <c r="H128" s="133">
        <v>160.88</v>
      </c>
      <c r="I128" s="134">
        <f t="shared" si="4"/>
        <v>1930.56</v>
      </c>
      <c r="J128" s="94"/>
    </row>
    <row r="129" spans="1:10" s="179" customFormat="1">
      <c r="A129" s="178"/>
      <c r="B129" s="66" t="s">
        <v>450</v>
      </c>
      <c r="C129" s="67">
        <v>5038</v>
      </c>
      <c r="D129" s="76" t="str">
        <f>'Memorial de Cálculo'!D228</f>
        <v>SIURB EDIF</v>
      </c>
      <c r="E129" s="68" t="str">
        <f>'Memorial de Cálculo'!E228</f>
        <v>POSTE DE CONCRETO DUPLO T, 200 KG, H = 11 M (NBR 8451)</v>
      </c>
      <c r="F129" s="78" t="str">
        <f>'Memorial de Cálculo'!F228</f>
        <v>unid</v>
      </c>
      <c r="G129" s="79">
        <f>'Memorial de Cálculo'!G228</f>
        <v>1</v>
      </c>
      <c r="H129" s="133">
        <v>582.39</v>
      </c>
      <c r="I129" s="134">
        <f t="shared" si="4"/>
        <v>582.39</v>
      </c>
      <c r="J129" s="94"/>
    </row>
    <row r="130" spans="1:10" s="1" customFormat="1" ht="25.5">
      <c r="A130" s="2"/>
      <c r="B130" s="242" t="s">
        <v>451</v>
      </c>
      <c r="C130" s="67" t="str">
        <f>'Memorial de Cálculo'!C230</f>
        <v>91842</v>
      </c>
      <c r="D130" s="76" t="s">
        <v>9</v>
      </c>
      <c r="E130" s="68" t="str">
        <f>'Memorial de Cálculo'!E230</f>
        <v>ELETRODUTO FLEXÍVEL CORRUGADO, PVC, DN 20 MM (1/2"), PARA CIRCUITOS TERMINAIS, INSTALADO EM LAJE - FORNECIMENTO E INSTALAÇÃO. AF_12/2015</v>
      </c>
      <c r="F130" s="78" t="str">
        <f>'Memorial de Cálculo'!F230</f>
        <v>M</v>
      </c>
      <c r="G130" s="79">
        <f>'Memorial de Cálculo'!G230</f>
        <v>160.21</v>
      </c>
      <c r="H130" s="133">
        <v>6.1</v>
      </c>
      <c r="I130" s="134">
        <f t="shared" si="4"/>
        <v>977.28099999999995</v>
      </c>
      <c r="J130" s="94"/>
    </row>
    <row r="131" spans="1:10" s="1" customFormat="1" ht="25.5">
      <c r="A131" s="2"/>
      <c r="B131" s="66" t="s">
        <v>505</v>
      </c>
      <c r="C131" s="67" t="str">
        <f>'Memorial de Cálculo'!C232</f>
        <v>91844</v>
      </c>
      <c r="D131" s="222" t="str">
        <f>'Memorial de Cálculo'!D232</f>
        <v>SINAPI</v>
      </c>
      <c r="E131" s="68" t="str">
        <f>'Memorial de Cálculo'!E232</f>
        <v>ELETRODUTO FLEXÍVEL CORRUGADO, PVC, DN 25 MM (3/4"), PARA CIRCUITOS TERMINAIS, INSTALADO EM LAJE - FORNECIMENTO E INSTALAÇÃO. AF_12/2015</v>
      </c>
      <c r="F131" s="78" t="str">
        <f>'Memorial de Cálculo'!F232</f>
        <v>M</v>
      </c>
      <c r="G131" s="79">
        <f>'Memorial de Cálculo'!G232</f>
        <v>9.57</v>
      </c>
      <c r="H131" s="133">
        <v>6.75</v>
      </c>
      <c r="I131" s="134">
        <f t="shared" si="4"/>
        <v>64.597499999999997</v>
      </c>
      <c r="J131" s="94"/>
    </row>
    <row r="132" spans="1:10" s="1" customFormat="1" ht="25.5">
      <c r="A132" s="2"/>
      <c r="B132" s="242" t="s">
        <v>506</v>
      </c>
      <c r="C132" s="67" t="str">
        <f>'Memorial de Cálculo'!C234</f>
        <v>91850</v>
      </c>
      <c r="D132" s="222" t="str">
        <f>'Memorial de Cálculo'!D234</f>
        <v>SINAPI</v>
      </c>
      <c r="E132" s="68" t="str">
        <f>'Memorial de Cálculo'!E234</f>
        <v>ELETRODUTO FLEXÍVEL CORRUGADO, PEAD, DN 40 MM (1 1/4"), PARA CIRCUITOS TERMINAIS, INSTALADO EM LAJE - FORNECIMENTO E INSTALAÇÃO. AF_12/2015</v>
      </c>
      <c r="F132" s="78" t="str">
        <f>'Memorial de Cálculo'!F234</f>
        <v>M</v>
      </c>
      <c r="G132" s="79">
        <f>'Memorial de Cálculo'!G234</f>
        <v>31.27</v>
      </c>
      <c r="H132" s="133">
        <v>11.21</v>
      </c>
      <c r="I132" s="134">
        <f t="shared" si="4"/>
        <v>350.5367</v>
      </c>
      <c r="J132" s="94"/>
    </row>
    <row r="133" spans="1:10" s="177" customFormat="1">
      <c r="A133" s="176"/>
      <c r="B133" s="66" t="s">
        <v>507</v>
      </c>
      <c r="C133" s="67" t="str">
        <f>'Memorial de Cálculo'!C236</f>
        <v>91953</v>
      </c>
      <c r="D133" s="222" t="str">
        <f>'Memorial de Cálculo'!D236</f>
        <v>SINAPI</v>
      </c>
      <c r="E133" s="68" t="str">
        <f>'Memorial de Cálculo'!E236</f>
        <v>INTERRUPTOR SIMPLES (1 MÓDULO), 10A/250V, INCLUINDO SUPORTE E PLACA - FORNECIMENTO E INSTALAÇÃO. AF_12/2015</v>
      </c>
      <c r="F133" s="78" t="str">
        <f>'Memorial de Cálculo'!F236</f>
        <v>unid</v>
      </c>
      <c r="G133" s="79">
        <v>8</v>
      </c>
      <c r="H133" s="133">
        <v>25.3</v>
      </c>
      <c r="I133" s="134">
        <f t="shared" si="4"/>
        <v>202.4</v>
      </c>
      <c r="J133" s="94"/>
    </row>
    <row r="134" spans="1:10" s="177" customFormat="1">
      <c r="A134" s="176"/>
      <c r="B134" s="242" t="s">
        <v>508</v>
      </c>
      <c r="C134" s="67" t="str">
        <f>'Memorial de Cálculo'!C238</f>
        <v>91996</v>
      </c>
      <c r="D134" s="222" t="str">
        <f>'Memorial de Cálculo'!D238</f>
        <v>SINAPI</v>
      </c>
      <c r="E134" s="68" t="str">
        <f>'Memorial de Cálculo'!E238</f>
        <v>TOMADA MÉDIA DE EMBUTIR (1 MÓDULO), 2P+T 10 A, INCLUINDO SUPORTE E PLACA - FORNECIMENTO E INSTALAÇÃO. AF_12/2015</v>
      </c>
      <c r="F134" s="78" t="str">
        <f>'Memorial de Cálculo'!F238</f>
        <v>unid</v>
      </c>
      <c r="G134" s="79">
        <f>'Memorial de Cálculo'!G238</f>
        <v>4</v>
      </c>
      <c r="H134" s="133">
        <v>30.33</v>
      </c>
      <c r="I134" s="134">
        <f t="shared" si="4"/>
        <v>121.32</v>
      </c>
      <c r="J134" s="94"/>
    </row>
    <row r="135" spans="1:10" s="177" customFormat="1">
      <c r="A135" s="176"/>
      <c r="B135" s="66" t="s">
        <v>509</v>
      </c>
      <c r="C135" s="67" t="str">
        <f>'Memorial de Cálculo'!C240</f>
        <v>91997</v>
      </c>
      <c r="D135" s="222" t="str">
        <f>'Memorial de Cálculo'!D240</f>
        <v>SINAPI</v>
      </c>
      <c r="E135" s="68" t="str">
        <f>'Memorial de Cálculo'!E240</f>
        <v>TOMADA MÉDIA DE EMBUTIR (1 MÓDULO), 2P+T 20 A, INCLUINDO SUPORTE E PLACA - FORNECIMENTO E INSTALAÇÃO. AF_12/2015</v>
      </c>
      <c r="F135" s="78" t="str">
        <f>'Memorial de Cálculo'!F240</f>
        <v>unid</v>
      </c>
      <c r="G135" s="79">
        <f>'Memorial de Cálculo'!G240</f>
        <v>8</v>
      </c>
      <c r="H135" s="133">
        <v>32.380000000000003</v>
      </c>
      <c r="I135" s="134">
        <f t="shared" si="4"/>
        <v>259.04000000000002</v>
      </c>
      <c r="J135" s="94"/>
    </row>
    <row r="136" spans="1:10" s="177" customFormat="1">
      <c r="A136" s="176"/>
      <c r="B136" s="242" t="s">
        <v>510</v>
      </c>
      <c r="C136" s="67" t="str">
        <f>'Memorial de Cálculo'!C242</f>
        <v>92005</v>
      </c>
      <c r="D136" s="76" t="str">
        <f>'Memorial de Cálculo'!D242</f>
        <v>SINAPI</v>
      </c>
      <c r="E136" s="68" t="str">
        <f>'Memorial de Cálculo'!E242</f>
        <v>TOMADA MÉDIA DE EMBUTIR (2 MÓDULOS), 2P+T 20 A, INCLUINDO SUPORTE E PLACA - FORNECIMENTO E INSTALAÇÃO. AF_12/2015</v>
      </c>
      <c r="F136" s="78" t="str">
        <f>'Memorial de Cálculo'!F242</f>
        <v>unid</v>
      </c>
      <c r="G136" s="79">
        <f>'Memorial de Cálculo'!G242</f>
        <v>2</v>
      </c>
      <c r="H136" s="133">
        <v>54.09</v>
      </c>
      <c r="I136" s="134">
        <f t="shared" si="4"/>
        <v>108.18</v>
      </c>
      <c r="J136" s="94"/>
    </row>
    <row r="137" spans="1:10" s="177" customFormat="1" ht="25.5">
      <c r="A137" s="176"/>
      <c r="B137" s="66" t="s">
        <v>511</v>
      </c>
      <c r="C137" s="67" t="str">
        <f>'Memorial de Cálculo'!C244</f>
        <v>100610</v>
      </c>
      <c r="D137" s="76" t="str">
        <f>'Memorial de Cálculo'!D244</f>
        <v>SINAPI</v>
      </c>
      <c r="E137" s="68" t="str">
        <f>'Memorial de Cálculo'!E244</f>
        <v>ASSENTAMENTO DE POSTE DE CONCRETO COM COMPRIMENTO NOMINAL DE 11 M, CARGA NOMINAL DE 300 DAN, ENGASTAMENTO BASE CONCRETADA COM 1 M DE CONCRETO E 0,7 M DE SOLO (NÃO INCLUI FORNECIMENTO). AF_11/2019</v>
      </c>
      <c r="F137" s="78" t="str">
        <f>'Memorial de Cálculo'!F244</f>
        <v>unid</v>
      </c>
      <c r="G137" s="124">
        <f>'Memorial de Cálculo'!G244</f>
        <v>1</v>
      </c>
      <c r="H137" s="221">
        <v>610.15</v>
      </c>
      <c r="I137" s="212">
        <f t="shared" si="4"/>
        <v>610.15</v>
      </c>
      <c r="J137" s="94"/>
    </row>
    <row r="138" spans="1:10" s="177" customFormat="1">
      <c r="A138" s="176"/>
      <c r="B138" s="242" t="s">
        <v>512</v>
      </c>
      <c r="C138" s="67" t="str">
        <f>'Memorial de Cálculo'!C246</f>
        <v>36.03.060</v>
      </c>
      <c r="D138" s="76" t="str">
        <f>'Memorial de Cálculo'!D246</f>
        <v>CDHU</v>
      </c>
      <c r="E138" s="68" t="str">
        <f>'Memorial de Cálculo'!E246</f>
        <v>CAIXA DE MEDIÇÃO EXTERNA TIPO 'M´ (900 x 1200 x 270) MM, PADRÃO CONCESSIONÁRIAS</v>
      </c>
      <c r="F138" s="78" t="str">
        <f>'Memorial de Cálculo'!F246</f>
        <v>unid</v>
      </c>
      <c r="G138" s="79">
        <f>'Memorial de Cálculo'!G246</f>
        <v>2</v>
      </c>
      <c r="H138" s="133">
        <v>1850.84</v>
      </c>
      <c r="I138" s="134">
        <f t="shared" si="4"/>
        <v>3701.68</v>
      </c>
      <c r="J138" s="94"/>
    </row>
    <row r="139" spans="1:10" s="177" customFormat="1">
      <c r="A139" s="176"/>
      <c r="B139" s="66" t="s">
        <v>513</v>
      </c>
      <c r="C139" s="67" t="str">
        <f>'Memorial de Cálculo'!C248</f>
        <v>37.03.220</v>
      </c>
      <c r="D139" s="76" t="str">
        <f>'Memorial de Cálculo'!D248</f>
        <v>CDHU</v>
      </c>
      <c r="E139" s="68" t="str">
        <f>'Memorial de Cálculo'!E248</f>
        <v>QUADRO DE DISTRIBUIÇÃO UNIVERSAL DE EMBUTIR, PARA DISJUNTORES 34 DIN / 24 BOLT-ON - 150 A - SEM COMPONENTES</v>
      </c>
      <c r="F139" s="78" t="str">
        <f>'Memorial de Cálculo'!F248</f>
        <v>unid</v>
      </c>
      <c r="G139" s="79">
        <f>'Memorial de Cálculo'!G248</f>
        <v>2</v>
      </c>
      <c r="H139" s="133">
        <v>731.72</v>
      </c>
      <c r="I139" s="134">
        <f t="shared" si="4"/>
        <v>1463.44</v>
      </c>
      <c r="J139" s="94"/>
    </row>
    <row r="140" spans="1:10" s="177" customFormat="1">
      <c r="A140" s="176"/>
      <c r="B140" s="242" t="s">
        <v>514</v>
      </c>
      <c r="C140" s="67">
        <f>'Memorial de Cálculo'!C250</f>
        <v>90847</v>
      </c>
      <c r="D140" s="76" t="str">
        <f>'Memorial de Cálculo'!D250</f>
        <v>SIURB EDIF</v>
      </c>
      <c r="E140" s="68" t="str">
        <f>'Memorial de Cálculo'!E250</f>
        <v>DISJUNTOR CAIXA MOLDADA TRIPOLAR 125A COM DISPARADOR TERMOMAGNÉTICO AJUSTÁVEL</v>
      </c>
      <c r="F140" s="78" t="str">
        <f>'Memorial de Cálculo'!F250</f>
        <v>unid</v>
      </c>
      <c r="G140" s="79">
        <f>'Memorial de Cálculo'!G250</f>
        <v>2</v>
      </c>
      <c r="H140" s="133">
        <v>1082.3</v>
      </c>
      <c r="I140" s="134">
        <f t="shared" si="4"/>
        <v>2164.6</v>
      </c>
      <c r="J140" s="94"/>
    </row>
    <row r="141" spans="1:10" s="177" customFormat="1">
      <c r="A141" s="176"/>
      <c r="B141" s="66" t="s">
        <v>515</v>
      </c>
      <c r="C141" s="67">
        <f>'Memorial de Cálculo'!C252</f>
        <v>90885</v>
      </c>
      <c r="D141" s="135" t="str">
        <f>'Memorial de Cálculo'!D252</f>
        <v>SIURB EDIF</v>
      </c>
      <c r="E141" s="68" t="str">
        <f>'Memorial de Cálculo'!E252</f>
        <v>DISJUNTOR TERMOMAGNÉTICO DIFERENCIAL BIPOLAR - 40A - SENSIBILIDADE 30MA - 240V</v>
      </c>
      <c r="F141" s="78" t="str">
        <f>'Memorial de Cálculo'!F252</f>
        <v>unid</v>
      </c>
      <c r="G141" s="79">
        <f>'Memorial de Cálculo'!G252</f>
        <v>4</v>
      </c>
      <c r="H141" s="133">
        <v>727.77</v>
      </c>
      <c r="I141" s="134">
        <f t="shared" si="4"/>
        <v>2911.08</v>
      </c>
      <c r="J141" s="94"/>
    </row>
    <row r="142" spans="1:10" s="177" customFormat="1">
      <c r="A142" s="176"/>
      <c r="B142" s="242" t="s">
        <v>516</v>
      </c>
      <c r="C142" s="67">
        <f>'Memorial de Cálculo'!C254</f>
        <v>90881</v>
      </c>
      <c r="D142" s="135" t="str">
        <f>'Memorial de Cálculo'!D254</f>
        <v>SIURB EDIF</v>
      </c>
      <c r="E142" s="68" t="str">
        <f>'Memorial de Cálculo'!E254</f>
        <v>DISJUNTOR TERMOMAGNÉTICO DIFERENCIAL BIPOLAR - 20A - SENSIBILIDADE 30MA - 230V</v>
      </c>
      <c r="F142" s="78" t="str">
        <f>'Memorial de Cálculo'!F254</f>
        <v>unid</v>
      </c>
      <c r="G142" s="79">
        <f>'Memorial de Cálculo'!G254</f>
        <v>2</v>
      </c>
      <c r="H142" s="133">
        <v>579.87</v>
      </c>
      <c r="I142" s="134">
        <f t="shared" si="4"/>
        <v>1159.74</v>
      </c>
      <c r="J142" s="94"/>
    </row>
    <row r="143" spans="1:10" s="177" customFormat="1">
      <c r="A143" s="176"/>
      <c r="B143" s="242" t="s">
        <v>517</v>
      </c>
      <c r="C143" s="67" t="str">
        <f>'Memorial de Cálculo'!C256</f>
        <v>42.05.190</v>
      </c>
      <c r="D143" s="77" t="str">
        <f>'Memorial de Cálculo'!D256</f>
        <v>CDHU</v>
      </c>
      <c r="E143" s="68" t="str">
        <f>'Memorial de Cálculo'!E256</f>
        <v>HASTE DE ATERRAMENTO DE 3/4'' X 3 M</v>
      </c>
      <c r="F143" s="78" t="str">
        <f>'Memorial de Cálculo'!F256</f>
        <v>unid</v>
      </c>
      <c r="G143" s="122">
        <f>'Memorial de Cálculo'!G256</f>
        <v>2</v>
      </c>
      <c r="H143" s="133">
        <v>256.73</v>
      </c>
      <c r="I143" s="134">
        <f t="shared" si="4"/>
        <v>513.46</v>
      </c>
      <c r="J143" s="94"/>
    </row>
    <row r="144" spans="1:10" s="1" customFormat="1">
      <c r="A144" s="2"/>
      <c r="B144" s="66" t="s">
        <v>518</v>
      </c>
      <c r="C144" s="67" t="str">
        <f>'Memorial de Cálculo'!C258</f>
        <v>39.21.010</v>
      </c>
      <c r="D144" s="77" t="str">
        <f>'Memorial de Cálculo'!D258</f>
        <v>CDHU</v>
      </c>
      <c r="E144" s="68" t="str">
        <f>'Memorial de Cálculo'!E258</f>
        <v>CABO DE COBRE FLEXÍVEL DE 1,5 MM², ISOLAMENTO 0,6/1KV - ISOLAÇÃO HEPR 90°C</v>
      </c>
      <c r="F144" s="78" t="str">
        <f>'Memorial de Cálculo'!F258</f>
        <v>M</v>
      </c>
      <c r="G144" s="122">
        <f>'Memorial de Cálculo'!G258</f>
        <v>161.82</v>
      </c>
      <c r="H144" s="133">
        <v>2.5499999999999998</v>
      </c>
      <c r="I144" s="134">
        <f t="shared" si="4"/>
        <v>412.64099999999996</v>
      </c>
      <c r="J144" s="94"/>
    </row>
    <row r="145" spans="1:10" s="1" customFormat="1">
      <c r="A145" s="2"/>
      <c r="B145" s="242" t="s">
        <v>519</v>
      </c>
      <c r="C145" s="67" t="str">
        <f>'Memorial de Cálculo'!C260</f>
        <v>39.21.020</v>
      </c>
      <c r="D145" s="77" t="str">
        <f>'Memorial de Cálculo'!D260</f>
        <v>CDHU</v>
      </c>
      <c r="E145" s="68" t="str">
        <f>'Memorial de Cálculo'!E260</f>
        <v>CABO DE COBRE FLEXÍVEL DE 2,5 MM², ISOLAMENTO 0,6/1KV - ISOLAÇÃO HEPR 90°C</v>
      </c>
      <c r="F145" s="78" t="str">
        <f>'Memorial de Cálculo'!F260</f>
        <v>M</v>
      </c>
      <c r="G145" s="122">
        <f>'Memorial de Cálculo'!G260</f>
        <v>72.48</v>
      </c>
      <c r="H145" s="133">
        <v>3.35</v>
      </c>
      <c r="I145" s="134">
        <f t="shared" si="4"/>
        <v>242.80800000000002</v>
      </c>
      <c r="J145" s="94"/>
    </row>
    <row r="146" spans="1:10" s="1" customFormat="1">
      <c r="A146" s="2"/>
      <c r="B146" s="66" t="s">
        <v>520</v>
      </c>
      <c r="C146" s="67" t="str">
        <f>'Memorial de Cálculo'!C262</f>
        <v>39.21.030</v>
      </c>
      <c r="D146" s="77" t="str">
        <f>'Memorial de Cálculo'!D262</f>
        <v>CDHU</v>
      </c>
      <c r="E146" s="68" t="str">
        <f>'Memorial de Cálculo'!E262</f>
        <v>CABO DE COBRE FLEXÍVEL DE 4 MM², ISOLAMENTO 0,6/1KV - ISOLAÇÃO HEPR 90°C</v>
      </c>
      <c r="F146" s="78" t="str">
        <f>'Memorial de Cálculo'!F262</f>
        <v>M</v>
      </c>
      <c r="G146" s="122">
        <f>'Memorial de Cálculo'!G262</f>
        <v>183.16</v>
      </c>
      <c r="H146" s="133">
        <v>4.8899999999999997</v>
      </c>
      <c r="I146" s="134">
        <f t="shared" si="4"/>
        <v>895.65239999999994</v>
      </c>
      <c r="J146" s="94"/>
    </row>
    <row r="147" spans="1:10" s="1" customFormat="1">
      <c r="A147" s="2"/>
      <c r="B147" s="242" t="s">
        <v>521</v>
      </c>
      <c r="C147" s="67" t="str">
        <f>'Memorial de Cálculo'!C264</f>
        <v>39.21.040</v>
      </c>
      <c r="D147" s="77" t="str">
        <f>'Memorial de Cálculo'!D264</f>
        <v>CDHU</v>
      </c>
      <c r="E147" s="68" t="str">
        <f>'Memorial de Cálculo'!E264</f>
        <v>CABO DE COBRE FLEXÍVEL DE 6 MM², ISOLAMENTO 0,6/1KV - ISOLAÇÃO HEPR 90°C</v>
      </c>
      <c r="F147" s="78" t="str">
        <f>'Memorial de Cálculo'!F264</f>
        <v>M</v>
      </c>
      <c r="G147" s="122">
        <f>'Memorial de Cálculo'!G264</f>
        <v>248.09</v>
      </c>
      <c r="H147" s="133">
        <v>6.4</v>
      </c>
      <c r="I147" s="134">
        <f t="shared" si="4"/>
        <v>1587.7760000000001</v>
      </c>
      <c r="J147" s="94"/>
    </row>
    <row r="148" spans="1:10" s="1" customFormat="1">
      <c r="A148" s="2"/>
      <c r="B148" s="66" t="s">
        <v>522</v>
      </c>
      <c r="C148" s="67" t="str">
        <f>'Memorial de Cálculo'!C266</f>
        <v>39.21.060</v>
      </c>
      <c r="D148" s="77" t="str">
        <f>'Memorial de Cálculo'!D266</f>
        <v>CDHU</v>
      </c>
      <c r="E148" s="68" t="str">
        <f>'Memorial de Cálculo'!E266</f>
        <v>CABO DE COBRE FLEXÍVEL DE 16 MM², ISOLAMENTO 0,6/1KV - ISOLAÇÃO HEPR 90°C</v>
      </c>
      <c r="F148" s="78" t="str">
        <f>'Memorial de Cálculo'!F266</f>
        <v>M</v>
      </c>
      <c r="G148" s="122">
        <f>'Memorial de Cálculo'!G266</f>
        <v>93.82</v>
      </c>
      <c r="H148" s="133">
        <v>18.079999999999998</v>
      </c>
      <c r="I148" s="134">
        <f t="shared" ref="I148:I153" si="5">G148*H148</f>
        <v>1696.2655999999997</v>
      </c>
      <c r="J148" s="94"/>
    </row>
    <row r="149" spans="1:10" s="1" customFormat="1">
      <c r="A149" s="2"/>
      <c r="B149" s="242" t="s">
        <v>558</v>
      </c>
      <c r="C149" s="67" t="str">
        <f>'Memorial de Cálculo'!C268</f>
        <v>39.21.070</v>
      </c>
      <c r="D149" s="77" t="str">
        <f>'Memorial de Cálculo'!D268</f>
        <v>CDHU</v>
      </c>
      <c r="E149" s="68" t="str">
        <f>'Memorial de Cálculo'!E268</f>
        <v>CABO DE COBRE FLEXÍVEL DE 25 MM², ISOLAMENTO 0,6/1KV - ISOLAÇÃO HEPR 90°C</v>
      </c>
      <c r="F149" s="78" t="str">
        <f>'Memorial de Cálculo'!F268</f>
        <v>M</v>
      </c>
      <c r="G149" s="122">
        <f>'Memorial de Cálculo'!G268</f>
        <v>93.82</v>
      </c>
      <c r="H149" s="133">
        <v>25.94</v>
      </c>
      <c r="I149" s="134">
        <f t="shared" si="5"/>
        <v>2433.6907999999999</v>
      </c>
      <c r="J149" s="94"/>
    </row>
    <row r="150" spans="1:10" s="1" customFormat="1">
      <c r="A150" s="2"/>
      <c r="B150" s="66" t="s">
        <v>559</v>
      </c>
      <c r="C150" s="67" t="str">
        <f>'Memorial de Cálculo'!C272</f>
        <v>40.07.010</v>
      </c>
      <c r="D150" s="77" t="str">
        <f>'Memorial de Cálculo'!D272</f>
        <v>CDHU</v>
      </c>
      <c r="E150" s="68" t="str">
        <f>'Memorial de Cálculo'!E272</f>
        <v>CAIXA EM PVC DE 4´ x 2´</v>
      </c>
      <c r="F150" s="78" t="str">
        <f>'Memorial de Cálculo'!F272</f>
        <v>unid</v>
      </c>
      <c r="G150" s="122">
        <f>'Memorial de Cálculo'!G272</f>
        <v>14</v>
      </c>
      <c r="H150" s="133">
        <v>13.76</v>
      </c>
      <c r="I150" s="134">
        <f t="shared" si="5"/>
        <v>192.64</v>
      </c>
      <c r="J150" s="94"/>
    </row>
    <row r="151" spans="1:10" s="177" customFormat="1" ht="25.5">
      <c r="A151" s="176"/>
      <c r="B151" s="242" t="s">
        <v>560</v>
      </c>
      <c r="C151" s="67" t="str">
        <f>'Memorial de Cálculo'!C274</f>
        <v>41.14.310</v>
      </c>
      <c r="D151" s="77" t="str">
        <f>'Memorial de Cálculo'!D274</f>
        <v>CDHU</v>
      </c>
      <c r="E151" s="68" t="str">
        <f>'Memorial de Cálculo'!E274</f>
        <v xml:space="preserve">LUMINÁRIA REDONDA DE EMBUTIR COM DIFUSOR RECUADO, PARA 1 OU 2 LÂMPADAS FLUORESCENTES COMPACTAS DE 15 W/ 18 W/ 20 W/ 23 W/ 26 W </v>
      </c>
      <c r="F151" s="78" t="str">
        <f>'Memorial de Cálculo'!F274</f>
        <v>unid</v>
      </c>
      <c r="G151" s="122">
        <f>'Memorial de Cálculo'!G274</f>
        <v>4</v>
      </c>
      <c r="H151" s="133">
        <v>106.75</v>
      </c>
      <c r="I151" s="134">
        <f t="shared" si="5"/>
        <v>427</v>
      </c>
      <c r="J151" s="94"/>
    </row>
    <row r="152" spans="1:10" s="177" customFormat="1">
      <c r="A152" s="176"/>
      <c r="B152" s="242" t="s">
        <v>561</v>
      </c>
      <c r="C152" s="67" t="str">
        <f>'Memorial de Cálculo'!C276</f>
        <v>41.14.070</v>
      </c>
      <c r="D152" s="77" t="str">
        <f>'Memorial de Cálculo'!D276</f>
        <v>CDHU</v>
      </c>
      <c r="E152" s="68" t="str">
        <f>'Memorial de Cálculo'!E276</f>
        <v>LUMINÁRIA RETANGULAR DE SOBREPOR TIPO CALHA ABERTA, PARA 2 LÂMPADAS FLUORESCENTES TUBULARES DE 32 W</v>
      </c>
      <c r="F152" s="78" t="str">
        <f>'Memorial de Cálculo'!F276</f>
        <v>unid</v>
      </c>
      <c r="G152" s="122">
        <f>'Memorial de Cálculo'!G276</f>
        <v>12</v>
      </c>
      <c r="H152" s="133">
        <v>70.52</v>
      </c>
      <c r="I152" s="134">
        <f t="shared" si="5"/>
        <v>846.24</v>
      </c>
      <c r="J152" s="94"/>
    </row>
    <row r="153" spans="1:10" s="1" customFormat="1">
      <c r="A153" s="2"/>
      <c r="B153" s="66" t="s">
        <v>562</v>
      </c>
      <c r="C153" s="122" t="str">
        <f>'Memorial de Cálculo'!C278</f>
        <v>15.01.320</v>
      </c>
      <c r="D153" s="122" t="str">
        <f>'Memorial de Cálculo'!D278</f>
        <v>CDHU</v>
      </c>
      <c r="E153" s="68" t="str">
        <f>'Memorial de Cálculo'!E278</f>
        <v>Estrutura em terças para telhas perfil e material qualquer, exceto barro</v>
      </c>
      <c r="F153" s="219" t="str">
        <f>'Memorial de Cálculo'!F278</f>
        <v>M²</v>
      </c>
      <c r="G153" s="122">
        <f>'Memorial de Cálculo'!G278</f>
        <v>93.18</v>
      </c>
      <c r="H153" s="85">
        <v>26.77</v>
      </c>
      <c r="I153" s="134">
        <f t="shared" si="5"/>
        <v>2494.4286000000002</v>
      </c>
      <c r="J153" s="94"/>
    </row>
    <row r="154" spans="1:10" s="1" customFormat="1">
      <c r="A154" s="2"/>
      <c r="B154" s="66"/>
      <c r="C154" s="122"/>
      <c r="D154" s="122"/>
      <c r="E154" s="68"/>
      <c r="F154" s="122"/>
      <c r="G154" s="122"/>
      <c r="H154"/>
      <c r="I154" s="134"/>
      <c r="J154" s="94"/>
    </row>
    <row r="155" spans="1:10" s="1" customFormat="1" ht="15">
      <c r="A155" s="2"/>
      <c r="B155" s="76"/>
      <c r="C155" s="77"/>
      <c r="D155" s="77"/>
      <c r="E155" s="80"/>
      <c r="F155" s="78"/>
      <c r="G155" s="181" t="s">
        <v>65</v>
      </c>
      <c r="H155" s="182"/>
      <c r="I155" s="182">
        <f>SUM(I70:I153)</f>
        <v>486594.45040000003</v>
      </c>
      <c r="J155" s="223"/>
    </row>
    <row r="156" spans="1:10" s="1" customFormat="1" ht="15">
      <c r="A156" s="2"/>
      <c r="B156" s="76"/>
      <c r="C156" s="77"/>
      <c r="D156" s="77"/>
      <c r="E156" s="80"/>
      <c r="F156" s="78"/>
      <c r="G156" s="181"/>
      <c r="H156" s="182"/>
      <c r="I156" s="182"/>
      <c r="J156" s="223"/>
    </row>
    <row r="157" spans="1:10" s="1" customFormat="1">
      <c r="A157" s="2"/>
      <c r="B157" s="84" t="s">
        <v>322</v>
      </c>
      <c r="C157" s="84"/>
      <c r="D157" s="84"/>
      <c r="E157" s="84" t="s">
        <v>280</v>
      </c>
      <c r="F157" s="92"/>
      <c r="G157" s="97"/>
      <c r="H157" s="103"/>
      <c r="I157" s="102"/>
      <c r="J157" s="94"/>
    </row>
    <row r="158" spans="1:10" s="177" customFormat="1">
      <c r="A158" s="176"/>
      <c r="B158" s="76" t="s">
        <v>68</v>
      </c>
      <c r="C158" s="67">
        <f>'Memorial de Cálculo'!C281</f>
        <v>100576</v>
      </c>
      <c r="D158" s="77" t="str">
        <f>'Memorial de Cálculo'!D281</f>
        <v xml:space="preserve">SINAPI </v>
      </c>
      <c r="E158" s="143" t="str">
        <f>'Memorial de Cálculo'!E281</f>
        <v>REGULARIZAÇÃO E COMPACTAÇÃO DE SUBLEITO DE SOLO PREDOMINANTEMENTE ARGILOSO. AF_11/2019</v>
      </c>
      <c r="F158" s="77" t="str">
        <f>'Memorial de Cálculo'!F281</f>
        <v>m²</v>
      </c>
      <c r="G158" s="79">
        <f>'Memorial de Cálculo'!G281</f>
        <v>1344</v>
      </c>
      <c r="H158" s="224" t="s">
        <v>625</v>
      </c>
      <c r="I158" s="134">
        <f>G158*H158</f>
        <v>2903.04</v>
      </c>
      <c r="J158" s="94"/>
    </row>
    <row r="159" spans="1:10" s="177" customFormat="1" ht="25.5">
      <c r="A159" s="176"/>
      <c r="B159" s="76" t="s">
        <v>69</v>
      </c>
      <c r="C159" s="67">
        <f>'Memorial de Cálculo'!C283</f>
        <v>101174</v>
      </c>
      <c r="D159" s="77" t="str">
        <f>'Memorial de Cálculo'!D283</f>
        <v xml:space="preserve">SINAPI </v>
      </c>
      <c r="E159" s="225" t="str">
        <f>'Memorial de Cálculo'!E283</f>
        <v>ESTACA BROCA DE CONCRETO, DIÂMETRO DE 25CM, ESCAVAÇÃO MANUAL COM TRADO ESTACA BROCA DE CONCRETO, DIÂMETRO DE 25CM, ESCAVAÇÃO MANUAL COM TRADO</v>
      </c>
      <c r="F159" s="77" t="str">
        <f>'Memorial de Cálculo'!F283</f>
        <v>M</v>
      </c>
      <c r="G159" s="79">
        <f>'Memorial de Cálculo'!G283</f>
        <v>153</v>
      </c>
      <c r="H159" s="224" t="s">
        <v>626</v>
      </c>
      <c r="I159" s="134">
        <f t="shared" ref="I159:I196" si="6">G159*H159</f>
        <v>12608.73</v>
      </c>
      <c r="J159" s="94"/>
    </row>
    <row r="160" spans="1:10" s="177" customFormat="1">
      <c r="A160" s="176"/>
      <c r="B160" s="76" t="s">
        <v>70</v>
      </c>
      <c r="C160" s="67" t="str">
        <f>'Memorial de Cálculo'!C285</f>
        <v>16.04.019</v>
      </c>
      <c r="D160" s="77" t="str">
        <f>'Memorial de Cálculo'!D285</f>
        <v>FDE</v>
      </c>
      <c r="E160" s="143" t="str">
        <f>'Memorial de Cálculo'!E285</f>
        <v>FQ-01 FECHAMENTO PARA QUADRA DE ESPORTES - FUNDO - BROCA</v>
      </c>
      <c r="F160" s="77" t="str">
        <f>'Memorial de Cálculo'!F285</f>
        <v>M</v>
      </c>
      <c r="G160" s="79">
        <f>'Memorial de Cálculo'!G285</f>
        <v>56</v>
      </c>
      <c r="H160" s="133">
        <v>1582.04</v>
      </c>
      <c r="I160" s="134">
        <f t="shared" si="6"/>
        <v>88594.239999999991</v>
      </c>
      <c r="J160" s="94"/>
    </row>
    <row r="161" spans="1:10" s="177" customFormat="1">
      <c r="A161" s="176"/>
      <c r="B161" s="76" t="s">
        <v>71</v>
      </c>
      <c r="C161" s="67" t="str">
        <f>'Memorial de Cálculo'!C287</f>
        <v>16.04.020</v>
      </c>
      <c r="D161" s="77" t="str">
        <f>'Memorial de Cálculo'!D287</f>
        <v>FDE</v>
      </c>
      <c r="E161" s="143" t="str">
        <f>'Memorial de Cálculo'!E287</f>
        <v>FQ-01 FECHAMENTO PARA QUADRA DE ESPORTES - FUNDO - SAPATA</v>
      </c>
      <c r="F161" s="77" t="str">
        <f>'Memorial de Cálculo'!F287</f>
        <v>M</v>
      </c>
      <c r="G161" s="79">
        <f>'Memorial de Cálculo'!G287</f>
        <v>96</v>
      </c>
      <c r="H161" s="133">
        <v>1444.95</v>
      </c>
      <c r="I161" s="134">
        <f t="shared" si="6"/>
        <v>138715.20000000001</v>
      </c>
      <c r="J161" s="94"/>
    </row>
    <row r="162" spans="1:10" s="177" customFormat="1">
      <c r="A162" s="176"/>
      <c r="B162" s="76" t="s">
        <v>72</v>
      </c>
      <c r="C162" s="67" t="s">
        <v>627</v>
      </c>
      <c r="D162" s="77" t="str">
        <f>'Memorial de Cálculo'!D289</f>
        <v xml:space="preserve">SINAPI  </v>
      </c>
      <c r="E162" s="143" t="s">
        <v>181</v>
      </c>
      <c r="F162" s="77" t="str">
        <f>'Memorial de Cálculo'!F289</f>
        <v>m²</v>
      </c>
      <c r="G162" s="79">
        <f>'Memorial de Cálculo'!G289</f>
        <v>1344</v>
      </c>
      <c r="H162" s="133">
        <v>2.56</v>
      </c>
      <c r="I162" s="134">
        <f t="shared" si="6"/>
        <v>3440.64</v>
      </c>
      <c r="J162" s="94"/>
    </row>
    <row r="163" spans="1:10" s="177" customFormat="1">
      <c r="A163" s="176"/>
      <c r="B163" s="76" t="s">
        <v>73</v>
      </c>
      <c r="C163" s="67" t="s">
        <v>457</v>
      </c>
      <c r="D163" s="77" t="s">
        <v>35</v>
      </c>
      <c r="E163" s="143" t="s">
        <v>458</v>
      </c>
      <c r="F163" s="78" t="s">
        <v>16</v>
      </c>
      <c r="G163" s="79">
        <v>47.04</v>
      </c>
      <c r="H163" s="133">
        <v>110.52</v>
      </c>
      <c r="I163" s="134">
        <f t="shared" si="6"/>
        <v>5198.8607999999995</v>
      </c>
      <c r="J163" s="94"/>
    </row>
    <row r="164" spans="1:10" s="177" customFormat="1">
      <c r="A164" s="176"/>
      <c r="B164" s="76" t="s">
        <v>74</v>
      </c>
      <c r="C164" s="67" t="str">
        <f>'Memorial de Cálculo'!C293</f>
        <v>11.18.040</v>
      </c>
      <c r="D164" s="77" t="str">
        <f>'Memorial de Cálculo'!D293</f>
        <v>CDHU</v>
      </c>
      <c r="E164" s="143" t="str">
        <f>'Memorial de Cálculo'!E293</f>
        <v>Lastro de pedra britada</v>
      </c>
      <c r="F164" s="77" t="str">
        <f>'Memorial de Cálculo'!F293</f>
        <v>m³</v>
      </c>
      <c r="G164" s="79">
        <f>'Memorial de Cálculo'!G293</f>
        <v>120.42</v>
      </c>
      <c r="H164" s="133">
        <v>135.47999999999999</v>
      </c>
      <c r="I164" s="134">
        <f t="shared" si="6"/>
        <v>16314.5016</v>
      </c>
      <c r="J164" s="94"/>
    </row>
    <row r="165" spans="1:10" s="177" customFormat="1">
      <c r="A165" s="176"/>
      <c r="B165" s="76" t="s">
        <v>75</v>
      </c>
      <c r="C165" s="67" t="str">
        <f>'Memorial de Cálculo'!C295</f>
        <v>11.18.020</v>
      </c>
      <c r="D165" s="77" t="str">
        <f>'Memorial de Cálculo'!D295</f>
        <v>CDHU</v>
      </c>
      <c r="E165" s="143" t="str">
        <f>'Memorial de Cálculo'!E295</f>
        <v>Lastro de areia</v>
      </c>
      <c r="F165" s="77" t="str">
        <f>'Memorial de Cálculo'!F295</f>
        <v>m³</v>
      </c>
      <c r="G165" s="79">
        <f>'Memorial de Cálculo'!G295</f>
        <v>67.2</v>
      </c>
      <c r="H165" s="133">
        <v>200.6</v>
      </c>
      <c r="I165" s="134">
        <f t="shared" si="6"/>
        <v>13480.32</v>
      </c>
      <c r="J165" s="94"/>
    </row>
    <row r="166" spans="1:10" s="177" customFormat="1">
      <c r="A166" s="176"/>
      <c r="B166" s="76" t="s">
        <v>76</v>
      </c>
      <c r="C166" s="67" t="s">
        <v>459</v>
      </c>
      <c r="D166" s="77" t="s">
        <v>52</v>
      </c>
      <c r="E166" s="143" t="s">
        <v>460</v>
      </c>
      <c r="F166" s="77" t="str">
        <f>'Memorial de Cálculo'!F297</f>
        <v>unid</v>
      </c>
      <c r="G166" s="79">
        <f>'Memorial de Cálculo'!G297</f>
        <v>4</v>
      </c>
      <c r="H166" s="133">
        <v>1272.45</v>
      </c>
      <c r="I166" s="134">
        <f t="shared" si="6"/>
        <v>5089.8</v>
      </c>
      <c r="J166" s="94"/>
    </row>
    <row r="167" spans="1:10" s="177" customFormat="1">
      <c r="A167" s="176"/>
      <c r="B167" s="76" t="s">
        <v>77</v>
      </c>
      <c r="C167" s="67" t="s">
        <v>456</v>
      </c>
      <c r="D167" s="77" t="s">
        <v>35</v>
      </c>
      <c r="E167" s="143" t="s">
        <v>455</v>
      </c>
      <c r="F167" s="77" t="str">
        <f>'Memorial de Cálculo'!F299</f>
        <v>m²</v>
      </c>
      <c r="G167" s="79">
        <f>'Memorial de Cálculo'!G299</f>
        <v>78.36</v>
      </c>
      <c r="H167" s="133">
        <v>29.39</v>
      </c>
      <c r="I167" s="134">
        <f t="shared" si="6"/>
        <v>2303.0003999999999</v>
      </c>
      <c r="J167" s="94"/>
    </row>
    <row r="168" spans="1:10" s="177" customFormat="1" ht="38.25">
      <c r="A168" s="176"/>
      <c r="B168" s="76" t="s">
        <v>78</v>
      </c>
      <c r="C168" s="67">
        <f>'Memorial de Cálculo'!C301</f>
        <v>90105</v>
      </c>
      <c r="D168" s="77" t="str">
        <f>'Memorial de Cálculo'!D301</f>
        <v xml:space="preserve">SINAPI </v>
      </c>
      <c r="E168" s="225" t="str">
        <f>'Memorial de Cálculo'!E301</f>
        <v>ESCAVAÇÃO MECANIZADA DE VALA COM PROFUNDIDADE ATÉ 1,5 M (MÉDIA ENTRE MONTANTE E JUSANTE/UMA COMPOSIÇÃO POR TRECHO) COM RETROESCAVADEIRA (CAPACIDADE DA CAÇAMBA DA RETRO: 0,26 M3 / POTÊNCIA: 88 HP), LARGURA MENOR QUE 0,8 M, EM SOLO DE 1A CATEGORIA, LOCAIS COM BAIXO NÍVEL DE INTERFERÊNCIA. AF_01/2015</v>
      </c>
      <c r="F168" s="77" t="str">
        <f>'Memorial de Cálculo'!F301</f>
        <v>m³</v>
      </c>
      <c r="G168" s="79">
        <f>'Memorial de Cálculo'!G301</f>
        <v>31.32</v>
      </c>
      <c r="H168" s="133">
        <v>7.87</v>
      </c>
      <c r="I168" s="134">
        <f t="shared" si="6"/>
        <v>246.48840000000001</v>
      </c>
      <c r="J168" s="94"/>
    </row>
    <row r="169" spans="1:10" s="177" customFormat="1">
      <c r="A169" s="176"/>
      <c r="B169" s="76" t="s">
        <v>79</v>
      </c>
      <c r="C169" s="67">
        <v>101616</v>
      </c>
      <c r="D169" s="77" t="str">
        <f>'Memorial de Cálculo'!D303</f>
        <v xml:space="preserve">SINAPI </v>
      </c>
      <c r="E169" s="143" t="str">
        <f>'Memorial de Cálculo'!E303</f>
        <v>PREPARO DE FUNDO DE VALA COM LARGURA MENOR QUE 1,5 M, EM LOCAL COM NÍVEL BAIXO DE INTERFERÊNCIA. AF_06/2016</v>
      </c>
      <c r="F169" s="77" t="str">
        <f>'Memorial de Cálculo'!F303</f>
        <v>m²</v>
      </c>
      <c r="G169" s="79">
        <f>'Memorial de Cálculo'!G303</f>
        <v>78.31</v>
      </c>
      <c r="H169" s="133">
        <v>6.55</v>
      </c>
      <c r="I169" s="134">
        <f t="shared" si="6"/>
        <v>512.93050000000005</v>
      </c>
      <c r="J169" s="94"/>
    </row>
    <row r="170" spans="1:10" s="177" customFormat="1">
      <c r="A170" s="176"/>
      <c r="B170" s="76" t="s">
        <v>80</v>
      </c>
      <c r="C170" s="67" t="str">
        <f>'Memorial de Cálculo'!C305</f>
        <v>16.05.032</v>
      </c>
      <c r="D170" s="77" t="str">
        <f>'Memorial de Cálculo'!D305</f>
        <v>FDE</v>
      </c>
      <c r="E170" s="143" t="str">
        <f>'Memorial de Cálculo'!E305</f>
        <v>CA-22 CANALETA DE AGUAS PLUVIAIS EM CONCRETO (30CM)</v>
      </c>
      <c r="F170" s="77" t="str">
        <f>'Memorial de Cálculo'!F305</f>
        <v>M</v>
      </c>
      <c r="G170" s="79">
        <f>'Memorial de Cálculo'!G305</f>
        <v>152</v>
      </c>
      <c r="H170" s="133">
        <v>186.58</v>
      </c>
      <c r="I170" s="134">
        <f t="shared" si="6"/>
        <v>28360.160000000003</v>
      </c>
      <c r="J170" s="94"/>
    </row>
    <row r="171" spans="1:10" s="177" customFormat="1">
      <c r="A171" s="176"/>
      <c r="B171" s="76" t="s">
        <v>323</v>
      </c>
      <c r="C171" s="67" t="str">
        <f>'Memorial de Cálculo'!C307</f>
        <v>16.05.042</v>
      </c>
      <c r="D171" s="77" t="str">
        <f>'Memorial de Cálculo'!D307</f>
        <v>FDE</v>
      </c>
      <c r="E171" s="143" t="str">
        <f>'Memorial de Cálculo'!E307</f>
        <v>TC-05 TAMPA DE CONCRETO P/ CANALETA AP (35CM)</v>
      </c>
      <c r="F171" s="77" t="str">
        <f>'Memorial de Cálculo'!F307</f>
        <v>M</v>
      </c>
      <c r="G171" s="79">
        <f>'Memorial de Cálculo'!G307</f>
        <v>152</v>
      </c>
      <c r="H171" s="133">
        <v>168.98</v>
      </c>
      <c r="I171" s="134">
        <f t="shared" si="6"/>
        <v>25684.959999999999</v>
      </c>
      <c r="J171" s="94"/>
    </row>
    <row r="172" spans="1:10" s="177" customFormat="1">
      <c r="A172" s="176"/>
      <c r="B172" s="76" t="s">
        <v>324</v>
      </c>
      <c r="C172" s="67" t="str">
        <f>'Memorial de Cálculo'!C309</f>
        <v>46.13.026</v>
      </c>
      <c r="D172" s="77" t="str">
        <f>'Memorial de Cálculo'!D309</f>
        <v>CDHU</v>
      </c>
      <c r="E172" s="143" t="str">
        <f>'Memorial de Cálculo'!E309</f>
        <v>TUBO EM POLIETILENO DE ALTA DENSIDADE CORRUGADO PERFURADO, DN= 6´, INCLUSIVE CONEXÕES</v>
      </c>
      <c r="F172" s="77" t="str">
        <f>'Memorial de Cálculo'!F309</f>
        <v>M</v>
      </c>
      <c r="G172" s="79">
        <f>'Memorial de Cálculo'!G309</f>
        <v>195.79</v>
      </c>
      <c r="H172" s="133">
        <v>50.75</v>
      </c>
      <c r="I172" s="134">
        <f t="shared" si="6"/>
        <v>9936.3424999999988</v>
      </c>
      <c r="J172" s="94"/>
    </row>
    <row r="173" spans="1:10" s="177" customFormat="1">
      <c r="A173" s="176"/>
      <c r="B173" s="76" t="s">
        <v>325</v>
      </c>
      <c r="C173" s="67" t="str">
        <f>'Memorial de Cálculo'!C311</f>
        <v>06.03.077</v>
      </c>
      <c r="D173" s="77" t="str">
        <f>'Memorial de Cálculo'!D311</f>
        <v>FDE</v>
      </c>
      <c r="E173" s="143" t="str">
        <f>'Memorial de Cálculo'!E311</f>
        <v xml:space="preserve"> QE-45 TRAVE DE FUTEBOL DE SALAO (FUNDACAO DIRETA) </v>
      </c>
      <c r="F173" s="77" t="str">
        <f>'Memorial de Cálculo'!F311</f>
        <v>unid</v>
      </c>
      <c r="G173" s="79">
        <f>'Memorial de Cálculo'!G311</f>
        <v>2</v>
      </c>
      <c r="H173" s="133">
        <v>1316.1</v>
      </c>
      <c r="I173" s="134">
        <f t="shared" si="6"/>
        <v>2632.2</v>
      </c>
      <c r="J173" s="94"/>
    </row>
    <row r="174" spans="1:10" s="177" customFormat="1">
      <c r="A174" s="176"/>
      <c r="B174" s="76" t="s">
        <v>326</v>
      </c>
      <c r="C174" s="67" t="str">
        <f>'Memorial de Cálculo'!C313</f>
        <v>21.01.160</v>
      </c>
      <c r="D174" s="77" t="str">
        <f>'Memorial de Cálculo'!D313</f>
        <v>CDHU</v>
      </c>
      <c r="E174" s="143" t="str">
        <f>'Memorial de Cálculo'!E313</f>
        <v xml:space="preserve">REVESTIMENTO EM GRAMA SINTÉTICA, COM ESPESSURA DE 20 A 32 MM </v>
      </c>
      <c r="F174" s="77" t="str">
        <f>'Memorial de Cálculo'!F313</f>
        <v>m²</v>
      </c>
      <c r="G174" s="79">
        <f>'Memorial de Cálculo'!G313</f>
        <v>1344</v>
      </c>
      <c r="H174" s="133">
        <v>54.12</v>
      </c>
      <c r="I174" s="134">
        <f t="shared" si="6"/>
        <v>72737.279999999999</v>
      </c>
      <c r="J174" s="94"/>
    </row>
    <row r="175" spans="1:10" s="177" customFormat="1">
      <c r="A175" s="176"/>
      <c r="B175" s="76" t="s">
        <v>356</v>
      </c>
      <c r="C175" s="67" t="str">
        <f>'Memorial de Cálculo'!C315</f>
        <v>55.01.020</v>
      </c>
      <c r="D175" s="77" t="str">
        <f>'Memorial de Cálculo'!D315</f>
        <v>CDHU</v>
      </c>
      <c r="E175" s="143" t="str">
        <f>'Memorial de Cálculo'!E315</f>
        <v>LIMPEZA FINAL DA OBRA</v>
      </c>
      <c r="F175" s="77" t="str">
        <f>'Memorial de Cálculo'!F315</f>
        <v>m²</v>
      </c>
      <c r="G175" s="79">
        <f>'Memorial de Cálculo'!G315</f>
        <v>2541.92</v>
      </c>
      <c r="H175" s="133">
        <v>11.73</v>
      </c>
      <c r="I175" s="134">
        <f>G175*H175</f>
        <v>29816.721600000001</v>
      </c>
      <c r="J175" s="94"/>
    </row>
    <row r="176" spans="1:10" s="177" customFormat="1">
      <c r="A176" s="176"/>
      <c r="B176" s="76" t="s">
        <v>357</v>
      </c>
      <c r="C176" s="67" t="s">
        <v>383</v>
      </c>
      <c r="D176" s="77" t="s">
        <v>35</v>
      </c>
      <c r="E176" s="143" t="s">
        <v>384</v>
      </c>
      <c r="F176" s="78" t="s">
        <v>85</v>
      </c>
      <c r="G176" s="79">
        <f>'Memorial de Cálculo'!G317</f>
        <v>16</v>
      </c>
      <c r="H176" s="133">
        <v>67</v>
      </c>
      <c r="I176" s="134">
        <f>G176*H176</f>
        <v>1072</v>
      </c>
      <c r="J176" s="94"/>
    </row>
    <row r="177" spans="1:10" s="177" customFormat="1">
      <c r="A177" s="176"/>
      <c r="B177" s="76" t="s">
        <v>358</v>
      </c>
      <c r="C177" s="67" t="s">
        <v>385</v>
      </c>
      <c r="D177" s="77" t="s">
        <v>35</v>
      </c>
      <c r="E177" s="143" t="s">
        <v>386</v>
      </c>
      <c r="F177" s="78" t="s">
        <v>128</v>
      </c>
      <c r="G177" s="79">
        <f>'Memorial de Cálculo'!G319</f>
        <v>54</v>
      </c>
      <c r="H177" s="133">
        <v>21.78</v>
      </c>
      <c r="I177" s="134">
        <f>G177*H177</f>
        <v>1176.1200000000001</v>
      </c>
      <c r="J177" s="94"/>
    </row>
    <row r="178" spans="1:10" s="177" customFormat="1">
      <c r="A178" s="176"/>
      <c r="B178" s="76" t="s">
        <v>359</v>
      </c>
      <c r="C178" s="67" t="s">
        <v>387</v>
      </c>
      <c r="D178" s="77" t="s">
        <v>35</v>
      </c>
      <c r="E178" s="143" t="s">
        <v>388</v>
      </c>
      <c r="F178" s="78" t="s">
        <v>91</v>
      </c>
      <c r="G178" s="79">
        <f>'Memorial de Cálculo'!G321</f>
        <v>640</v>
      </c>
      <c r="H178" s="133">
        <v>3.53</v>
      </c>
      <c r="I178" s="134">
        <f>G178*H178</f>
        <v>2259.1999999999998</v>
      </c>
      <c r="J178" s="94"/>
    </row>
    <row r="179" spans="1:10" s="177" customFormat="1">
      <c r="A179" s="176"/>
      <c r="B179" s="76" t="s">
        <v>360</v>
      </c>
      <c r="C179" s="67">
        <v>93588</v>
      </c>
      <c r="D179" s="77" t="s">
        <v>9</v>
      </c>
      <c r="E179" s="143" t="s">
        <v>391</v>
      </c>
      <c r="F179" s="78" t="s">
        <v>232</v>
      </c>
      <c r="G179" s="79">
        <v>94.24</v>
      </c>
      <c r="H179" s="133">
        <v>2.54</v>
      </c>
      <c r="I179" s="134">
        <f t="shared" ref="I179:I190" si="7">G179*H179</f>
        <v>239.36959999999999</v>
      </c>
      <c r="J179" s="94"/>
    </row>
    <row r="180" spans="1:10" s="177" customFormat="1" ht="14.25" customHeight="1">
      <c r="A180" s="176"/>
      <c r="B180" s="76" t="s">
        <v>361</v>
      </c>
      <c r="C180" s="67" t="s">
        <v>461</v>
      </c>
      <c r="D180" s="222" t="s">
        <v>52</v>
      </c>
      <c r="E180" s="143" t="s">
        <v>462</v>
      </c>
      <c r="F180" s="77" t="s">
        <v>91</v>
      </c>
      <c r="G180" s="132">
        <v>11.74</v>
      </c>
      <c r="H180" s="133">
        <v>639.4</v>
      </c>
      <c r="I180" s="134">
        <f t="shared" si="7"/>
        <v>7506.5559999999996</v>
      </c>
      <c r="J180" s="94"/>
    </row>
    <row r="181" spans="1:10" s="177" customFormat="1" ht="14.25" customHeight="1">
      <c r="A181" s="176"/>
      <c r="B181" s="76" t="s">
        <v>362</v>
      </c>
      <c r="C181" s="67" t="s">
        <v>631</v>
      </c>
      <c r="D181" s="76" t="s">
        <v>9</v>
      </c>
      <c r="E181" s="143" t="s">
        <v>630</v>
      </c>
      <c r="F181" s="77" t="s">
        <v>91</v>
      </c>
      <c r="G181" s="79">
        <v>1064.54</v>
      </c>
      <c r="H181" s="133">
        <v>104.87</v>
      </c>
      <c r="I181" s="134">
        <f t="shared" si="7"/>
        <v>111638.3098</v>
      </c>
      <c r="J181" s="94"/>
    </row>
    <row r="182" spans="1:10" s="177" customFormat="1" ht="14.25" customHeight="1">
      <c r="A182" s="176"/>
      <c r="B182" s="76" t="s">
        <v>363</v>
      </c>
      <c r="C182" s="67" t="s">
        <v>466</v>
      </c>
      <c r="D182" s="76" t="s">
        <v>35</v>
      </c>
      <c r="E182" s="225" t="s">
        <v>467</v>
      </c>
      <c r="F182" s="77" t="s">
        <v>91</v>
      </c>
      <c r="G182" s="79">
        <v>253.52</v>
      </c>
      <c r="H182" s="133">
        <v>11.78</v>
      </c>
      <c r="I182" s="134">
        <f t="shared" si="7"/>
        <v>2986.4656</v>
      </c>
      <c r="J182" s="226"/>
    </row>
    <row r="183" spans="1:10" s="177" customFormat="1">
      <c r="A183" s="176"/>
      <c r="B183" s="76" t="s">
        <v>364</v>
      </c>
      <c r="C183" s="227">
        <v>51600</v>
      </c>
      <c r="D183" s="222" t="s">
        <v>476</v>
      </c>
      <c r="E183" s="143" t="s">
        <v>469</v>
      </c>
      <c r="F183" s="77" t="s">
        <v>57</v>
      </c>
      <c r="G183" s="132">
        <v>146.91999999999999</v>
      </c>
      <c r="H183" s="133">
        <v>25.58</v>
      </c>
      <c r="I183" s="134">
        <f t="shared" si="7"/>
        <v>3758.2135999999996</v>
      </c>
      <c r="J183" s="107"/>
    </row>
    <row r="184" spans="1:10" s="177" customFormat="1">
      <c r="A184" s="176"/>
      <c r="B184" s="76" t="s">
        <v>365</v>
      </c>
      <c r="C184" s="228">
        <v>180225</v>
      </c>
      <c r="D184" s="222" t="s">
        <v>634</v>
      </c>
      <c r="E184" s="143" t="s">
        <v>633</v>
      </c>
      <c r="F184" s="78" t="s">
        <v>128</v>
      </c>
      <c r="G184" s="132">
        <v>3</v>
      </c>
      <c r="H184" s="133">
        <v>147.07</v>
      </c>
      <c r="I184" s="134">
        <f t="shared" si="7"/>
        <v>441.21</v>
      </c>
      <c r="J184" s="229"/>
    </row>
    <row r="185" spans="1:10" s="177" customFormat="1">
      <c r="A185" s="176"/>
      <c r="B185" s="76" t="s">
        <v>370</v>
      </c>
      <c r="C185" s="227">
        <v>180218</v>
      </c>
      <c r="D185" s="222" t="s">
        <v>634</v>
      </c>
      <c r="E185" s="143" t="s">
        <v>479</v>
      </c>
      <c r="F185" s="78" t="s">
        <v>128</v>
      </c>
      <c r="G185" s="132">
        <v>3</v>
      </c>
      <c r="H185" s="133">
        <v>124.97</v>
      </c>
      <c r="I185" s="134">
        <f t="shared" si="7"/>
        <v>374.90999999999997</v>
      </c>
      <c r="J185" s="226"/>
    </row>
    <row r="186" spans="1:10" s="177" customFormat="1" ht="26.25" customHeight="1">
      <c r="A186" s="176"/>
      <c r="B186" s="76" t="s">
        <v>371</v>
      </c>
      <c r="C186" s="227">
        <v>180223</v>
      </c>
      <c r="D186" s="222" t="s">
        <v>634</v>
      </c>
      <c r="E186" s="143" t="s">
        <v>482</v>
      </c>
      <c r="F186" s="78" t="s">
        <v>128</v>
      </c>
      <c r="G186" s="132">
        <v>1</v>
      </c>
      <c r="H186" s="133">
        <v>125.58</v>
      </c>
      <c r="I186" s="134">
        <f t="shared" si="7"/>
        <v>125.58</v>
      </c>
      <c r="J186" s="229"/>
    </row>
    <row r="187" spans="1:10" s="177" customFormat="1">
      <c r="A187" s="176"/>
      <c r="B187" s="76" t="s">
        <v>372</v>
      </c>
      <c r="C187" s="67" t="s">
        <v>484</v>
      </c>
      <c r="D187" s="222" t="s">
        <v>35</v>
      </c>
      <c r="E187" s="143" t="s">
        <v>483</v>
      </c>
      <c r="F187" s="78" t="s">
        <v>128</v>
      </c>
      <c r="G187" s="132">
        <v>4</v>
      </c>
      <c r="H187" s="133">
        <v>1020.55</v>
      </c>
      <c r="I187" s="134">
        <f t="shared" si="7"/>
        <v>4082.2</v>
      </c>
      <c r="J187" s="94"/>
    </row>
    <row r="188" spans="1:10" s="177" customFormat="1">
      <c r="A188" s="176"/>
      <c r="B188" s="76" t="s">
        <v>373</v>
      </c>
      <c r="C188" s="67" t="s">
        <v>486</v>
      </c>
      <c r="D188" s="76" t="s">
        <v>35</v>
      </c>
      <c r="E188" s="143" t="s">
        <v>487</v>
      </c>
      <c r="F188" s="76" t="s">
        <v>36</v>
      </c>
      <c r="G188" s="79">
        <v>108.12</v>
      </c>
      <c r="H188" s="133">
        <v>18.61</v>
      </c>
      <c r="I188" s="134">
        <f t="shared" si="7"/>
        <v>2012.1132</v>
      </c>
      <c r="J188" s="94"/>
    </row>
    <row r="189" spans="1:10" s="177" customFormat="1">
      <c r="A189" s="176"/>
      <c r="B189" s="76" t="s">
        <v>374</v>
      </c>
      <c r="C189" s="67" t="s">
        <v>489</v>
      </c>
      <c r="D189" s="76" t="s">
        <v>35</v>
      </c>
      <c r="E189" s="143" t="s">
        <v>490</v>
      </c>
      <c r="F189" s="76" t="s">
        <v>17</v>
      </c>
      <c r="G189" s="79">
        <v>30.95</v>
      </c>
      <c r="H189" s="133">
        <v>217.6</v>
      </c>
      <c r="I189" s="134">
        <f t="shared" si="7"/>
        <v>6734.7199999999993</v>
      </c>
      <c r="J189" s="94"/>
    </row>
    <row r="190" spans="1:10" s="177" customFormat="1">
      <c r="A190" s="176"/>
      <c r="B190" s="76" t="s">
        <v>375</v>
      </c>
      <c r="C190" s="67" t="s">
        <v>499</v>
      </c>
      <c r="D190" s="76" t="s">
        <v>35</v>
      </c>
      <c r="E190" s="143" t="s">
        <v>498</v>
      </c>
      <c r="F190" s="76" t="s">
        <v>91</v>
      </c>
      <c r="G190" s="79">
        <v>15.59</v>
      </c>
      <c r="H190" s="133">
        <v>41.72</v>
      </c>
      <c r="I190" s="134">
        <f t="shared" si="7"/>
        <v>650.41480000000001</v>
      </c>
      <c r="J190" s="94"/>
    </row>
    <row r="191" spans="1:10" s="177" customFormat="1">
      <c r="A191" s="176"/>
      <c r="B191" s="76" t="s">
        <v>478</v>
      </c>
      <c r="C191" s="67"/>
      <c r="D191" s="76" t="s">
        <v>589</v>
      </c>
      <c r="E191" s="143" t="s">
        <v>617</v>
      </c>
      <c r="F191" s="76" t="s">
        <v>128</v>
      </c>
      <c r="G191" s="79">
        <v>1</v>
      </c>
      <c r="H191" s="133">
        <v>26680</v>
      </c>
      <c r="I191" s="134">
        <f t="shared" si="6"/>
        <v>26680</v>
      </c>
      <c r="J191" s="94"/>
    </row>
    <row r="192" spans="1:10" s="177" customFormat="1">
      <c r="A192" s="176"/>
      <c r="B192" s="76" t="s">
        <v>492</v>
      </c>
      <c r="C192" s="67" t="s">
        <v>599</v>
      </c>
      <c r="D192" s="76" t="s">
        <v>52</v>
      </c>
      <c r="E192" s="143" t="s">
        <v>601</v>
      </c>
      <c r="F192" s="76" t="s">
        <v>91</v>
      </c>
      <c r="G192" s="79">
        <v>4.3499999999999996</v>
      </c>
      <c r="H192" s="133">
        <v>375.12</v>
      </c>
      <c r="I192" s="134">
        <f t="shared" si="6"/>
        <v>1631.7719999999999</v>
      </c>
      <c r="J192" s="94"/>
    </row>
    <row r="193" spans="1:10" s="177" customFormat="1">
      <c r="A193" s="176"/>
      <c r="B193" s="76" t="s">
        <v>493</v>
      </c>
      <c r="C193" s="67" t="str">
        <f>'Memorial de Cálculo'!C351</f>
        <v>38.19.040</v>
      </c>
      <c r="D193" s="135" t="str">
        <f>'Memorial de Cálculo'!D351</f>
        <v>CDHU</v>
      </c>
      <c r="E193" s="143" t="str">
        <f>'Memorial de Cálculo'!E351</f>
        <v>Eletroduto de PVC corrugado flexível leve, diâmetro externo de 32 mm</v>
      </c>
      <c r="F193" s="76" t="str">
        <f>'Memorial de Cálculo'!F351</f>
        <v>M</v>
      </c>
      <c r="G193" s="122">
        <f>'Memorial de Cálculo'!G351</f>
        <v>115.98</v>
      </c>
      <c r="H193" s="133">
        <v>17.3</v>
      </c>
      <c r="I193" s="134">
        <f t="shared" si="6"/>
        <v>2006.4540000000002</v>
      </c>
      <c r="J193" s="94"/>
    </row>
    <row r="194" spans="1:10" s="177" customFormat="1">
      <c r="A194" s="176"/>
      <c r="B194" s="76" t="s">
        <v>494</v>
      </c>
      <c r="C194" s="67" t="str">
        <f>'Memorial de Cálculo'!C353</f>
        <v>39.21.050</v>
      </c>
      <c r="D194" s="135" t="str">
        <f>'Memorial de Cálculo'!D353</f>
        <v>CDHU</v>
      </c>
      <c r="E194" s="143" t="str">
        <f>'Memorial de Cálculo'!E353</f>
        <v>Cabo de cobre flexível de 10 mm², isolamento 0,6/1kV - isolação HEPR 90°C</v>
      </c>
      <c r="F194" s="76" t="str">
        <f>'Memorial de Cálculo'!F353</f>
        <v>M</v>
      </c>
      <c r="G194" s="122">
        <f>'Memorial de Cálculo'!G353</f>
        <v>382.73</v>
      </c>
      <c r="H194" s="121">
        <v>12.69</v>
      </c>
      <c r="I194" s="134">
        <f t="shared" si="6"/>
        <v>4856.8437000000004</v>
      </c>
      <c r="J194" s="94"/>
    </row>
    <row r="195" spans="1:10" s="177" customFormat="1">
      <c r="A195" s="176"/>
      <c r="B195" s="76" t="s">
        <v>495</v>
      </c>
      <c r="C195" s="67" t="str">
        <f>'Memorial de Cálculo'!C355</f>
        <v>09.11.009</v>
      </c>
      <c r="D195" s="135" t="str">
        <f>'Memorial de Cálculo'!D355</f>
        <v>FDE</v>
      </c>
      <c r="E195" s="143" t="str">
        <f>'Memorial de Cálculo'!E355</f>
        <v>IL-109 LUMINÁRIA LED &lt;=200 W EM POSTE CIRCULAR DE CONCRETO H=11,00 M QUADRA ESPORTE DESCOBERTA</v>
      </c>
      <c r="F195" s="76" t="str">
        <f>'Memorial de Cálculo'!F355</f>
        <v>unid</v>
      </c>
      <c r="G195" s="122">
        <f>'Memorial de Cálculo'!G355</f>
        <v>6</v>
      </c>
      <c r="H195" s="133">
        <v>5734.46</v>
      </c>
      <c r="I195" s="134">
        <f t="shared" si="6"/>
        <v>34406.76</v>
      </c>
      <c r="J195" s="94"/>
    </row>
    <row r="196" spans="1:10" s="1" customFormat="1">
      <c r="A196" s="2"/>
      <c r="B196" s="76" t="s">
        <v>496</v>
      </c>
      <c r="C196" s="121" t="s">
        <v>647</v>
      </c>
      <c r="D196" s="116" t="s">
        <v>35</v>
      </c>
      <c r="E196" s="143" t="s">
        <v>648</v>
      </c>
      <c r="F196" s="67" t="s">
        <v>57</v>
      </c>
      <c r="G196" s="130">
        <v>210</v>
      </c>
      <c r="H196" s="133">
        <v>16.920000000000002</v>
      </c>
      <c r="I196" s="134">
        <f t="shared" si="6"/>
        <v>3553.2000000000003</v>
      </c>
      <c r="J196" s="94"/>
    </row>
    <row r="197" spans="1:10" s="1" customFormat="1">
      <c r="A197" s="2"/>
      <c r="B197" s="76" t="s">
        <v>497</v>
      </c>
      <c r="C197" s="122"/>
      <c r="D197" s="116"/>
      <c r="E197" s="68"/>
      <c r="F197" s="67"/>
      <c r="G197" s="130"/>
      <c r="H197" s="133"/>
      <c r="I197" s="134"/>
      <c r="J197" s="94"/>
    </row>
    <row r="198" spans="1:10" s="1" customFormat="1" ht="15">
      <c r="A198" s="2"/>
      <c r="B198" s="76"/>
      <c r="C198" s="219"/>
      <c r="D198" s="76"/>
      <c r="E198" s="68"/>
      <c r="F198" s="78"/>
      <c r="G198" s="181" t="s">
        <v>65</v>
      </c>
      <c r="H198" s="182"/>
      <c r="I198" s="182">
        <f>SUM(I158:I197)</f>
        <v>676767.82809999993</v>
      </c>
      <c r="J198" s="94"/>
    </row>
    <row r="199" spans="1:10" s="1" customFormat="1">
      <c r="A199" s="2"/>
      <c r="B199" s="66"/>
      <c r="C199" s="76"/>
      <c r="D199" s="76"/>
      <c r="E199" s="68"/>
      <c r="F199" s="76"/>
      <c r="G199" s="79"/>
      <c r="H199" s="134"/>
      <c r="I199" s="183"/>
      <c r="J199" s="94"/>
    </row>
    <row r="200" spans="1:10" s="1" customFormat="1">
      <c r="A200" s="2"/>
      <c r="B200" s="113"/>
      <c r="C200" s="107"/>
      <c r="D200" s="107"/>
      <c r="E200" s="229"/>
      <c r="F200" s="230"/>
      <c r="G200" s="83"/>
      <c r="H200" s="231"/>
      <c r="I200" s="232"/>
      <c r="J200" s="94"/>
    </row>
    <row r="201" spans="1:10" s="1" customFormat="1">
      <c r="A201" s="2"/>
      <c r="B201" s="107"/>
      <c r="C201" s="107"/>
      <c r="D201" s="107"/>
      <c r="E201" s="112"/>
      <c r="F201" s="142" t="s">
        <v>54</v>
      </c>
      <c r="G201" s="134"/>
      <c r="H201" s="134"/>
      <c r="I201" s="134">
        <f>SUM(I198+I155+I67+I51+I40+I25)</f>
        <v>1786894.2796</v>
      </c>
      <c r="J201" s="94"/>
    </row>
    <row r="202" spans="1:10" s="1" customFormat="1">
      <c r="A202" s="2"/>
      <c r="B202" s="226"/>
      <c r="C202" s="94"/>
      <c r="D202" s="94"/>
      <c r="E202" s="94"/>
      <c r="F202" s="94"/>
      <c r="G202" s="94"/>
      <c r="H202" s="134" t="s">
        <v>81</v>
      </c>
      <c r="I202" s="134">
        <f>I203-I201</f>
        <v>432964.48394708009</v>
      </c>
      <c r="J202" s="94"/>
    </row>
    <row r="203" spans="1:10" s="1" customFormat="1" ht="15" outlineLevel="1">
      <c r="A203" s="2"/>
      <c r="B203" s="290"/>
      <c r="C203" s="20"/>
      <c r="D203" s="21"/>
      <c r="E203" s="306"/>
      <c r="F203" s="306"/>
      <c r="G203" s="306"/>
      <c r="H203" s="134" t="s">
        <v>664</v>
      </c>
      <c r="I203" s="134">
        <f>I201*1.2423</f>
        <v>2219858.7635470801</v>
      </c>
      <c r="J203" s="94"/>
    </row>
    <row r="204" spans="1:10" s="1" customFormat="1" ht="15" outlineLevel="1">
      <c r="A204" s="2"/>
      <c r="B204" s="304" t="s">
        <v>657</v>
      </c>
      <c r="C204" s="304"/>
      <c r="D204" s="304"/>
      <c r="E204" s="304"/>
      <c r="F204" s="304"/>
      <c r="G204" s="304"/>
      <c r="H204" s="304"/>
      <c r="I204" s="304"/>
      <c r="J204" s="304"/>
    </row>
    <row r="205" spans="1:10" s="1" customFormat="1" ht="15" outlineLevel="1">
      <c r="A205" s="2"/>
      <c r="B205" s="243"/>
      <c r="C205" s="20"/>
      <c r="D205" s="21"/>
      <c r="E205" s="166"/>
      <c r="F205" s="23"/>
      <c r="G205" s="24"/>
      <c r="H205" s="233"/>
      <c r="I205" s="94"/>
      <c r="J205" s="94"/>
    </row>
    <row r="206" spans="1:10" s="1" customFormat="1" ht="15" outlineLevel="1">
      <c r="A206" s="2"/>
      <c r="B206" s="243"/>
      <c r="C206" s="20"/>
      <c r="D206" s="21"/>
      <c r="E206" s="166"/>
      <c r="F206" s="23"/>
      <c r="G206" s="24"/>
      <c r="H206" s="233"/>
      <c r="I206" s="94"/>
      <c r="J206" s="94"/>
    </row>
    <row r="207" spans="1:10" s="1" customFormat="1" ht="15" outlineLevel="1">
      <c r="A207" s="2"/>
      <c r="B207" s="303"/>
      <c r="C207" s="303"/>
      <c r="D207" s="303"/>
      <c r="E207" s="303"/>
      <c r="F207" s="303"/>
      <c r="G207" s="303"/>
      <c r="H207" s="233"/>
      <c r="I207" s="94"/>
      <c r="J207" s="94"/>
    </row>
    <row r="208" spans="1:10" s="1" customFormat="1" ht="15" outlineLevel="1">
      <c r="A208" s="2"/>
      <c r="B208" s="303"/>
      <c r="C208" s="303"/>
      <c r="D208" s="303"/>
      <c r="E208" s="303"/>
      <c r="F208" s="303"/>
      <c r="G208" s="303"/>
      <c r="H208" s="233"/>
      <c r="I208" s="94"/>
      <c r="J208" s="94"/>
    </row>
    <row r="209" spans="1:10" s="1" customFormat="1" ht="15" outlineLevel="1">
      <c r="A209" s="2"/>
      <c r="B209" s="301" t="s">
        <v>41</v>
      </c>
      <c r="C209" s="301"/>
      <c r="D209" s="301"/>
      <c r="E209" s="301"/>
      <c r="F209" s="301"/>
      <c r="G209" s="301"/>
      <c r="H209" s="233"/>
      <c r="I209" s="94"/>
      <c r="J209" s="94"/>
    </row>
    <row r="210" spans="1:10" s="1" customFormat="1" ht="15" outlineLevel="1">
      <c r="A210" s="2"/>
      <c r="B210" s="301" t="s">
        <v>40</v>
      </c>
      <c r="C210" s="301"/>
      <c r="D210" s="301"/>
      <c r="E210" s="301"/>
      <c r="F210" s="301"/>
      <c r="G210" s="301"/>
      <c r="H210" s="233"/>
      <c r="I210" s="94"/>
      <c r="J210" s="94"/>
    </row>
    <row r="211" spans="1:10" s="1" customFormat="1" ht="15" outlineLevel="1">
      <c r="A211" s="2"/>
      <c r="B211" s="301" t="s">
        <v>42</v>
      </c>
      <c r="C211" s="301"/>
      <c r="D211" s="301"/>
      <c r="E211" s="301"/>
      <c r="F211" s="301"/>
      <c r="G211" s="301"/>
      <c r="H211" s="233"/>
      <c r="I211" s="94"/>
      <c r="J211" s="94"/>
    </row>
    <row r="212" spans="1:10" s="1" customFormat="1" ht="18" outlineLevel="1">
      <c r="A212" s="2"/>
      <c r="B212" s="302"/>
      <c r="C212" s="302"/>
      <c r="D212" s="302"/>
      <c r="E212" s="302"/>
      <c r="F212" s="302"/>
      <c r="G212" s="302"/>
      <c r="H212" s="233"/>
      <c r="I212" s="94"/>
      <c r="J212" s="94"/>
    </row>
    <row r="213" spans="1:10" s="1" customFormat="1" ht="18" outlineLevel="1">
      <c r="A213" s="2"/>
      <c r="B213" s="244"/>
      <c r="C213" s="25"/>
      <c r="D213" s="26"/>
      <c r="E213" s="91"/>
      <c r="F213" s="91"/>
      <c r="G213" s="27"/>
      <c r="H213" s="172"/>
    </row>
    <row r="214" spans="1:10" s="1" customFormat="1" outlineLevel="1">
      <c r="A214" s="2"/>
      <c r="B214" s="245"/>
      <c r="C214" s="3"/>
      <c r="D214" s="3"/>
      <c r="E214" s="3"/>
      <c r="F214" s="3"/>
      <c r="G214" s="4"/>
      <c r="H214" s="172"/>
    </row>
    <row r="215" spans="1:10" s="1" customFormat="1" outlineLevel="1">
      <c r="A215" s="2"/>
      <c r="B215" s="245"/>
      <c r="C215" s="3"/>
      <c r="D215" s="3"/>
      <c r="E215" s="3"/>
      <c r="F215" s="3"/>
      <c r="G215" s="4"/>
      <c r="H215" s="172"/>
    </row>
    <row r="216" spans="1:10" s="1" customFormat="1" outlineLevel="1">
      <c r="A216" s="2"/>
      <c r="B216" s="245"/>
      <c r="C216" s="3"/>
      <c r="D216" s="3"/>
      <c r="E216" s="3"/>
      <c r="F216" s="3"/>
      <c r="G216" s="4"/>
      <c r="H216" s="172"/>
    </row>
    <row r="217" spans="1:10" s="7" customFormat="1" ht="18.75" customHeight="1">
      <c r="A217" s="2"/>
      <c r="B217" s="245"/>
      <c r="C217" s="3"/>
      <c r="D217" s="3"/>
      <c r="E217" s="3"/>
      <c r="F217" s="3"/>
      <c r="G217" s="4"/>
      <c r="H217" s="173"/>
    </row>
    <row r="218" spans="1:10" s="7" customFormat="1" outlineLevel="1">
      <c r="A218" s="2"/>
      <c r="B218" s="245"/>
      <c r="C218" s="3"/>
      <c r="D218" s="3"/>
      <c r="E218" s="3"/>
      <c r="F218" s="3"/>
      <c r="G218" s="4"/>
      <c r="H218" s="173"/>
    </row>
    <row r="219" spans="1:10" s="7" customFormat="1" outlineLevel="1">
      <c r="A219" s="2"/>
      <c r="B219" s="245"/>
      <c r="C219" s="3"/>
      <c r="D219" s="3"/>
      <c r="E219" s="3"/>
      <c r="F219" s="3"/>
      <c r="G219" s="4"/>
      <c r="H219" s="173"/>
    </row>
    <row r="220" spans="1:10" s="7" customFormat="1" outlineLevel="1">
      <c r="A220" s="2"/>
      <c r="B220" s="245"/>
      <c r="C220" s="3"/>
      <c r="D220" s="3"/>
      <c r="E220" s="3"/>
      <c r="F220" s="3"/>
      <c r="G220" s="4"/>
      <c r="H220" s="173"/>
    </row>
    <row r="221" spans="1:10" s="7" customFormat="1" outlineLevel="1">
      <c r="A221" s="2"/>
      <c r="B221" s="245"/>
      <c r="C221" s="3"/>
      <c r="D221" s="3"/>
      <c r="E221" s="3"/>
      <c r="F221" s="3"/>
      <c r="G221" s="4"/>
      <c r="H221" s="173"/>
    </row>
    <row r="222" spans="1:10" s="7" customFormat="1" outlineLevel="1">
      <c r="A222" s="2"/>
      <c r="B222" s="245"/>
      <c r="C222" s="3"/>
      <c r="D222" s="3"/>
      <c r="E222" s="3"/>
      <c r="F222" s="3"/>
      <c r="G222" s="4"/>
      <c r="H222" s="173"/>
    </row>
    <row r="223" spans="1:10" s="7" customFormat="1" outlineLevel="1">
      <c r="A223" s="2"/>
      <c r="B223" s="245"/>
      <c r="C223" s="3"/>
      <c r="D223" s="3"/>
      <c r="E223" s="3"/>
      <c r="F223" s="3"/>
      <c r="G223" s="4"/>
      <c r="H223" s="173"/>
    </row>
    <row r="224" spans="1:10" s="7" customFormat="1" outlineLevel="1">
      <c r="A224" s="2"/>
      <c r="B224" s="245"/>
      <c r="C224" s="3"/>
      <c r="D224" s="3"/>
      <c r="E224" s="3"/>
      <c r="F224" s="3"/>
      <c r="G224" s="4"/>
      <c r="H224" s="173"/>
    </row>
    <row r="225" spans="1:8" s="7" customFormat="1" outlineLevel="1">
      <c r="A225" s="2"/>
      <c r="B225" s="245"/>
      <c r="C225" s="3"/>
      <c r="D225" s="3"/>
      <c r="E225" s="3"/>
      <c r="F225" s="3"/>
      <c r="G225" s="4"/>
      <c r="H225" s="173"/>
    </row>
    <row r="226" spans="1:8" s="7" customFormat="1" outlineLevel="1">
      <c r="A226" s="2"/>
      <c r="B226" s="245"/>
      <c r="C226" s="3"/>
      <c r="D226" s="3"/>
      <c r="E226" s="3"/>
      <c r="F226" s="3"/>
      <c r="G226" s="4"/>
      <c r="H226" s="173"/>
    </row>
    <row r="227" spans="1:8" s="7" customFormat="1" outlineLevel="1">
      <c r="A227" s="2"/>
      <c r="B227" s="245"/>
      <c r="C227" s="3"/>
      <c r="D227" s="3"/>
      <c r="E227" s="3"/>
      <c r="F227" s="3"/>
      <c r="G227" s="4"/>
      <c r="H227" s="173"/>
    </row>
    <row r="228" spans="1:8" s="7" customFormat="1" outlineLevel="1">
      <c r="A228" s="2"/>
      <c r="B228" s="245"/>
      <c r="C228" s="3"/>
      <c r="D228" s="3"/>
      <c r="E228" s="3"/>
      <c r="F228" s="3"/>
      <c r="G228" s="4"/>
      <c r="H228" s="173"/>
    </row>
    <row r="229" spans="1:8" s="7" customFormat="1" outlineLevel="1">
      <c r="A229" s="2"/>
      <c r="B229" s="245"/>
      <c r="C229" s="3"/>
      <c r="D229" s="3"/>
      <c r="E229" s="3"/>
      <c r="F229" s="3"/>
      <c r="G229" s="4"/>
      <c r="H229" s="173"/>
    </row>
    <row r="230" spans="1:8" s="7" customFormat="1" outlineLevel="1">
      <c r="A230" s="2"/>
      <c r="B230" s="245"/>
      <c r="C230" s="3"/>
      <c r="D230" s="3"/>
      <c r="E230" s="3"/>
      <c r="F230" s="3"/>
      <c r="G230" s="4"/>
      <c r="H230" s="173"/>
    </row>
    <row r="231" spans="1:8" s="7" customFormat="1" outlineLevel="1">
      <c r="A231" s="2"/>
      <c r="B231" s="245"/>
      <c r="C231" s="3"/>
      <c r="D231" s="3"/>
      <c r="E231" s="3"/>
      <c r="F231" s="3"/>
      <c r="G231" s="4"/>
      <c r="H231" s="173"/>
    </row>
    <row r="232" spans="1:8" s="7" customFormat="1" outlineLevel="1">
      <c r="A232" s="2"/>
      <c r="B232" s="245"/>
      <c r="C232" s="3"/>
      <c r="D232" s="3"/>
      <c r="E232" s="3"/>
      <c r="F232" s="3"/>
      <c r="G232" s="4"/>
      <c r="H232" s="173"/>
    </row>
    <row r="233" spans="1:8" s="7" customFormat="1" outlineLevel="1">
      <c r="A233" s="2"/>
      <c r="B233" s="245"/>
      <c r="C233" s="3"/>
      <c r="D233" s="3"/>
      <c r="E233" s="3"/>
      <c r="F233" s="3"/>
      <c r="G233" s="4"/>
      <c r="H233" s="173"/>
    </row>
    <row r="234" spans="1:8" s="7" customFormat="1" outlineLevel="1">
      <c r="A234" s="2"/>
      <c r="B234" s="245"/>
      <c r="C234" s="3"/>
      <c r="D234" s="3"/>
      <c r="E234" s="3"/>
      <c r="F234" s="3"/>
      <c r="G234" s="4"/>
      <c r="H234" s="173"/>
    </row>
    <row r="235" spans="1:8" s="7" customFormat="1" outlineLevel="1">
      <c r="A235" s="2"/>
      <c r="B235" s="245"/>
      <c r="C235" s="3"/>
      <c r="D235" s="3"/>
      <c r="E235" s="3"/>
      <c r="F235" s="3"/>
      <c r="G235" s="4"/>
      <c r="H235" s="173"/>
    </row>
    <row r="236" spans="1:8" s="7" customFormat="1" outlineLevel="1">
      <c r="A236" s="2"/>
      <c r="B236" s="245"/>
      <c r="C236" s="3"/>
      <c r="D236" s="3"/>
      <c r="E236" s="3"/>
      <c r="F236" s="3"/>
      <c r="G236" s="4"/>
      <c r="H236" s="173"/>
    </row>
    <row r="237" spans="1:8" s="7" customFormat="1" outlineLevel="1">
      <c r="A237" s="2"/>
      <c r="B237" s="245"/>
      <c r="C237" s="3"/>
      <c r="D237" s="3"/>
      <c r="E237" s="3"/>
      <c r="F237" s="3"/>
      <c r="G237" s="4"/>
      <c r="H237" s="173"/>
    </row>
    <row r="238" spans="1:8" s="7" customFormat="1" outlineLevel="1">
      <c r="A238" s="2"/>
      <c r="B238" s="245"/>
      <c r="C238" s="3"/>
      <c r="D238" s="3"/>
      <c r="E238" s="3"/>
      <c r="F238" s="3"/>
      <c r="G238" s="4"/>
      <c r="H238" s="173"/>
    </row>
    <row r="239" spans="1:8" s="7" customFormat="1" outlineLevel="1">
      <c r="A239" s="2"/>
      <c r="B239" s="245"/>
      <c r="C239" s="3"/>
      <c r="D239" s="3"/>
      <c r="E239" s="3"/>
      <c r="F239" s="3"/>
      <c r="G239" s="4"/>
      <c r="H239" s="173"/>
    </row>
    <row r="240" spans="1:8" s="7" customFormat="1" outlineLevel="1">
      <c r="A240" s="2"/>
      <c r="B240" s="245"/>
      <c r="C240" s="3"/>
      <c r="D240" s="3"/>
      <c r="E240" s="3"/>
      <c r="F240" s="3"/>
      <c r="G240" s="4"/>
      <c r="H240" s="173"/>
    </row>
    <row r="241" spans="1:8" s="7" customFormat="1" outlineLevel="1">
      <c r="A241" s="2"/>
      <c r="B241" s="245"/>
      <c r="C241" s="3"/>
      <c r="D241" s="3"/>
      <c r="E241" s="3"/>
      <c r="F241" s="3"/>
      <c r="G241" s="4"/>
      <c r="H241" s="173"/>
    </row>
    <row r="242" spans="1:8" s="7" customFormat="1" outlineLevel="1">
      <c r="A242" s="2"/>
      <c r="B242" s="245"/>
      <c r="C242" s="3"/>
      <c r="D242" s="3"/>
      <c r="E242" s="3"/>
      <c r="F242" s="3"/>
      <c r="G242" s="4"/>
      <c r="H242" s="173"/>
    </row>
    <row r="243" spans="1:8" s="7" customFormat="1" outlineLevel="1">
      <c r="A243" s="2"/>
      <c r="B243" s="245"/>
      <c r="C243" s="3"/>
      <c r="D243" s="3"/>
      <c r="E243" s="3"/>
      <c r="F243" s="3"/>
      <c r="G243" s="4"/>
      <c r="H243" s="173"/>
    </row>
    <row r="244" spans="1:8" s="7" customFormat="1" outlineLevel="1">
      <c r="A244" s="2"/>
      <c r="B244" s="245"/>
      <c r="C244" s="3"/>
      <c r="D244" s="3"/>
      <c r="E244" s="3"/>
      <c r="F244" s="3"/>
      <c r="G244" s="4"/>
      <c r="H244" s="173"/>
    </row>
    <row r="245" spans="1:8" s="7" customFormat="1" outlineLevel="1">
      <c r="A245" s="2"/>
      <c r="B245" s="245"/>
      <c r="C245" s="3"/>
      <c r="D245" s="3"/>
      <c r="E245" s="3"/>
      <c r="F245" s="3"/>
      <c r="G245" s="4"/>
      <c r="H245" s="173"/>
    </row>
    <row r="246" spans="1:8" s="7" customFormat="1" outlineLevel="1">
      <c r="A246" s="2"/>
      <c r="B246" s="245"/>
      <c r="C246" s="3"/>
      <c r="D246" s="3"/>
      <c r="E246" s="3"/>
      <c r="F246" s="3"/>
      <c r="G246" s="4"/>
      <c r="H246" s="173"/>
    </row>
    <row r="247" spans="1:8" s="7" customFormat="1" outlineLevel="1">
      <c r="A247" s="2"/>
      <c r="B247" s="245"/>
      <c r="C247" s="3"/>
      <c r="D247" s="3"/>
      <c r="E247" s="3"/>
      <c r="F247" s="3"/>
      <c r="G247" s="4"/>
      <c r="H247" s="173"/>
    </row>
    <row r="248" spans="1:8" s="7" customFormat="1" outlineLevel="1">
      <c r="A248" s="2"/>
      <c r="B248" s="245"/>
      <c r="C248" s="3"/>
      <c r="D248" s="3"/>
      <c r="E248" s="3"/>
      <c r="F248" s="3"/>
      <c r="G248" s="4"/>
      <c r="H248" s="173"/>
    </row>
    <row r="249" spans="1:8" s="7" customFormat="1" outlineLevel="1">
      <c r="A249" s="2"/>
      <c r="B249" s="245"/>
      <c r="C249" s="3"/>
      <c r="D249" s="3"/>
      <c r="E249" s="3"/>
      <c r="F249" s="3"/>
      <c r="G249" s="4"/>
      <c r="H249" s="173"/>
    </row>
    <row r="250" spans="1:8" s="7" customFormat="1" outlineLevel="1">
      <c r="A250" s="2"/>
      <c r="B250" s="245"/>
      <c r="C250" s="3"/>
      <c r="D250" s="3"/>
      <c r="E250" s="3"/>
      <c r="F250" s="3"/>
      <c r="G250" s="4"/>
      <c r="H250" s="173"/>
    </row>
    <row r="251" spans="1:8" s="7" customFormat="1" outlineLevel="1">
      <c r="A251" s="2"/>
      <c r="B251" s="245"/>
      <c r="C251" s="3"/>
      <c r="D251" s="3"/>
      <c r="E251" s="3"/>
      <c r="F251" s="3"/>
      <c r="G251" s="4"/>
      <c r="H251" s="173"/>
    </row>
    <row r="252" spans="1:8" s="7" customFormat="1" outlineLevel="1">
      <c r="A252" s="2"/>
      <c r="B252" s="245"/>
      <c r="C252" s="3"/>
      <c r="D252" s="3"/>
      <c r="E252" s="3"/>
      <c r="F252" s="3"/>
      <c r="G252" s="4"/>
      <c r="H252" s="173"/>
    </row>
    <row r="253" spans="1:8" s="7" customFormat="1" outlineLevel="1">
      <c r="A253" s="2"/>
      <c r="B253" s="245"/>
      <c r="C253" s="3"/>
      <c r="D253" s="3"/>
      <c r="E253" s="3"/>
      <c r="F253" s="3"/>
      <c r="G253" s="4"/>
      <c r="H253" s="173"/>
    </row>
    <row r="254" spans="1:8" s="7" customFormat="1" outlineLevel="1">
      <c r="A254" s="2"/>
      <c r="B254" s="245"/>
      <c r="C254" s="3"/>
      <c r="D254" s="3"/>
      <c r="E254" s="3"/>
      <c r="F254" s="3"/>
      <c r="G254" s="4"/>
      <c r="H254" s="173"/>
    </row>
    <row r="255" spans="1:8" s="7" customFormat="1" outlineLevel="1">
      <c r="A255" s="2"/>
      <c r="B255" s="245"/>
      <c r="C255" s="3"/>
      <c r="D255" s="3"/>
      <c r="E255" s="3"/>
      <c r="F255" s="3"/>
      <c r="G255" s="4"/>
      <c r="H255" s="173"/>
    </row>
    <row r="256" spans="1:8" s="7" customFormat="1" outlineLevel="1">
      <c r="A256" s="2"/>
      <c r="B256" s="245"/>
      <c r="C256" s="3"/>
      <c r="D256" s="3"/>
      <c r="E256" s="3"/>
      <c r="F256" s="3"/>
      <c r="G256" s="4"/>
      <c r="H256" s="173"/>
    </row>
    <row r="257" spans="1:8" s="7" customFormat="1" outlineLevel="1">
      <c r="A257" s="2"/>
      <c r="B257" s="245"/>
      <c r="C257" s="3"/>
      <c r="D257" s="3"/>
      <c r="E257" s="3"/>
      <c r="F257" s="3"/>
      <c r="G257" s="4"/>
      <c r="H257" s="173"/>
    </row>
    <row r="258" spans="1:8" s="1" customFormat="1" ht="18.75" customHeight="1" outlineLevel="1">
      <c r="A258" s="2"/>
      <c r="B258" s="245"/>
      <c r="C258" s="3"/>
      <c r="D258" s="3"/>
      <c r="E258" s="3"/>
      <c r="F258" s="3"/>
      <c r="G258" s="4"/>
      <c r="H258" s="172"/>
    </row>
    <row r="259" spans="1:8" s="1" customFormat="1" ht="18.75" customHeight="1">
      <c r="A259" s="2"/>
      <c r="B259" s="245"/>
      <c r="C259" s="3"/>
      <c r="D259" s="3"/>
      <c r="E259" s="3"/>
      <c r="F259" s="3"/>
      <c r="G259" s="4"/>
      <c r="H259" s="172"/>
    </row>
    <row r="260" spans="1:8" s="1" customFormat="1" outlineLevel="1">
      <c r="A260" s="2"/>
      <c r="B260" s="245"/>
      <c r="C260" s="3"/>
      <c r="D260" s="3"/>
      <c r="E260" s="3"/>
      <c r="F260" s="3"/>
      <c r="G260" s="4"/>
      <c r="H260" s="172"/>
    </row>
    <row r="261" spans="1:8" s="1" customFormat="1" outlineLevel="1">
      <c r="A261" s="2"/>
      <c r="B261" s="245"/>
      <c r="C261" s="3"/>
      <c r="D261" s="3"/>
      <c r="E261" s="3"/>
      <c r="F261" s="3"/>
      <c r="G261" s="4"/>
      <c r="H261" s="172"/>
    </row>
    <row r="262" spans="1:8" s="1" customFormat="1" outlineLevel="1">
      <c r="A262" s="2"/>
      <c r="B262" s="245"/>
      <c r="C262" s="3"/>
      <c r="D262" s="3"/>
      <c r="E262" s="3"/>
      <c r="F262" s="3"/>
      <c r="G262" s="4"/>
      <c r="H262" s="172"/>
    </row>
    <row r="263" spans="1:8" s="1" customFormat="1" outlineLevel="1">
      <c r="A263" s="2"/>
      <c r="B263" s="245"/>
      <c r="C263" s="3"/>
      <c r="D263" s="3"/>
      <c r="E263" s="3"/>
      <c r="F263" s="3"/>
      <c r="G263" s="4"/>
      <c r="H263" s="172"/>
    </row>
    <row r="264" spans="1:8" s="1" customFormat="1" outlineLevel="1">
      <c r="A264" s="2"/>
      <c r="B264" s="245"/>
      <c r="C264" s="3"/>
      <c r="D264" s="3"/>
      <c r="E264" s="3"/>
      <c r="F264" s="3"/>
      <c r="G264" s="4"/>
      <c r="H264" s="172"/>
    </row>
    <row r="265" spans="1:8" s="1" customFormat="1" outlineLevel="1">
      <c r="A265" s="2"/>
      <c r="B265" s="245"/>
      <c r="C265" s="3"/>
      <c r="D265" s="3"/>
      <c r="E265" s="3"/>
      <c r="F265" s="3"/>
      <c r="G265" s="4"/>
      <c r="H265" s="172"/>
    </row>
    <row r="266" spans="1:8" s="1" customFormat="1" outlineLevel="1">
      <c r="A266" s="2"/>
      <c r="B266" s="245"/>
      <c r="C266" s="3"/>
      <c r="D266" s="3"/>
      <c r="E266" s="3"/>
      <c r="F266" s="3"/>
      <c r="G266" s="4"/>
      <c r="H266" s="172"/>
    </row>
    <row r="267" spans="1:8" s="1" customFormat="1" outlineLevel="1">
      <c r="A267" s="2"/>
      <c r="B267" s="245"/>
      <c r="C267" s="3"/>
      <c r="D267" s="3"/>
      <c r="E267" s="3"/>
      <c r="F267" s="3"/>
      <c r="G267" s="4"/>
      <c r="H267" s="172"/>
    </row>
    <row r="268" spans="1:8" s="1" customFormat="1" outlineLevel="1">
      <c r="A268" s="2"/>
      <c r="B268" s="245"/>
      <c r="C268" s="3"/>
      <c r="D268" s="3"/>
      <c r="E268" s="3"/>
      <c r="F268" s="3"/>
      <c r="G268" s="4"/>
      <c r="H268" s="172"/>
    </row>
    <row r="269" spans="1:8" s="1" customFormat="1" outlineLevel="1">
      <c r="A269" s="2"/>
      <c r="B269" s="245"/>
      <c r="C269" s="3"/>
      <c r="D269" s="3"/>
      <c r="E269" s="3"/>
      <c r="F269" s="3"/>
      <c r="G269" s="4"/>
      <c r="H269" s="172"/>
    </row>
    <row r="270" spans="1:8" s="1" customFormat="1" outlineLevel="1">
      <c r="A270" s="2"/>
      <c r="B270" s="245"/>
      <c r="C270" s="3"/>
      <c r="D270" s="3"/>
      <c r="E270" s="3"/>
      <c r="F270" s="3"/>
      <c r="G270" s="4"/>
      <c r="H270" s="172"/>
    </row>
    <row r="271" spans="1:8" s="1" customFormat="1" outlineLevel="1">
      <c r="A271" s="2"/>
      <c r="B271" s="245"/>
      <c r="C271" s="3"/>
      <c r="D271" s="3"/>
      <c r="E271" s="3"/>
      <c r="F271" s="3"/>
      <c r="G271" s="4"/>
      <c r="H271" s="172"/>
    </row>
    <row r="272" spans="1:8" s="1" customFormat="1" outlineLevel="1">
      <c r="A272" s="2"/>
      <c r="B272" s="245"/>
      <c r="C272" s="3"/>
      <c r="D272" s="3"/>
      <c r="E272" s="3"/>
      <c r="F272" s="3"/>
      <c r="G272" s="4"/>
      <c r="H272" s="172"/>
    </row>
    <row r="273" spans="1:8" s="1" customFormat="1" outlineLevel="1">
      <c r="A273" s="2"/>
      <c r="B273" s="245"/>
      <c r="C273" s="3"/>
      <c r="D273" s="3"/>
      <c r="E273" s="3"/>
      <c r="F273" s="3"/>
      <c r="G273" s="4"/>
      <c r="H273" s="172"/>
    </row>
    <row r="274" spans="1:8" s="1" customFormat="1" outlineLevel="1">
      <c r="A274" s="2"/>
      <c r="B274" s="245"/>
      <c r="C274" s="3"/>
      <c r="D274" s="3"/>
      <c r="E274" s="3"/>
      <c r="F274" s="3"/>
      <c r="G274" s="4"/>
      <c r="H274" s="172"/>
    </row>
    <row r="275" spans="1:8" s="1" customFormat="1" outlineLevel="1">
      <c r="A275" s="2"/>
      <c r="B275" s="245"/>
      <c r="C275" s="3"/>
      <c r="D275" s="3"/>
      <c r="E275" s="3"/>
      <c r="F275" s="3"/>
      <c r="G275" s="4"/>
      <c r="H275" s="172"/>
    </row>
    <row r="276" spans="1:8" s="1" customFormat="1" outlineLevel="1">
      <c r="A276" s="2"/>
      <c r="B276" s="245"/>
      <c r="C276" s="3"/>
      <c r="D276" s="3"/>
      <c r="E276" s="3"/>
      <c r="F276" s="3"/>
      <c r="G276" s="4"/>
      <c r="H276" s="172"/>
    </row>
    <row r="277" spans="1:8" s="1" customFormat="1" outlineLevel="1">
      <c r="A277" s="2"/>
      <c r="B277" s="245"/>
      <c r="C277" s="3"/>
      <c r="D277" s="3"/>
      <c r="E277" s="3"/>
      <c r="F277" s="3"/>
      <c r="G277" s="4"/>
      <c r="H277" s="172"/>
    </row>
    <row r="278" spans="1:8" s="1" customFormat="1" outlineLevel="1">
      <c r="A278" s="2"/>
      <c r="B278" s="245"/>
      <c r="C278" s="3"/>
      <c r="D278" s="3"/>
      <c r="E278" s="3"/>
      <c r="F278" s="3"/>
      <c r="G278" s="4"/>
      <c r="H278" s="172"/>
    </row>
    <row r="279" spans="1:8" s="1" customFormat="1" outlineLevel="1">
      <c r="A279" s="2"/>
      <c r="B279" s="245"/>
      <c r="C279" s="3"/>
      <c r="D279" s="3"/>
      <c r="E279" s="3"/>
      <c r="F279" s="3"/>
      <c r="G279" s="4"/>
      <c r="H279" s="172"/>
    </row>
    <row r="280" spans="1:8" s="1" customFormat="1" outlineLevel="1">
      <c r="A280" s="2"/>
      <c r="B280" s="245"/>
      <c r="C280" s="3"/>
      <c r="D280" s="3"/>
      <c r="E280" s="3"/>
      <c r="F280" s="3"/>
      <c r="G280" s="4"/>
      <c r="H280" s="172"/>
    </row>
    <row r="281" spans="1:8" s="1" customFormat="1" outlineLevel="1">
      <c r="A281" s="2"/>
      <c r="B281" s="245"/>
      <c r="C281" s="3"/>
      <c r="D281" s="3"/>
      <c r="E281" s="3"/>
      <c r="F281" s="3"/>
      <c r="G281" s="4"/>
      <c r="H281" s="172"/>
    </row>
    <row r="282" spans="1:8" s="1" customFormat="1" outlineLevel="1">
      <c r="A282" s="2"/>
      <c r="B282" s="245"/>
      <c r="C282" s="3"/>
      <c r="D282" s="3"/>
      <c r="E282" s="3"/>
      <c r="F282" s="3"/>
      <c r="G282" s="4"/>
      <c r="H282" s="172"/>
    </row>
    <row r="283" spans="1:8" s="1" customFormat="1" outlineLevel="1">
      <c r="A283" s="2"/>
      <c r="B283" s="245"/>
      <c r="C283" s="3"/>
      <c r="D283" s="3"/>
      <c r="E283" s="3"/>
      <c r="F283" s="3"/>
      <c r="G283" s="4"/>
      <c r="H283" s="172"/>
    </row>
    <row r="284" spans="1:8" s="1" customFormat="1" outlineLevel="1">
      <c r="A284" s="2"/>
      <c r="B284" s="245"/>
      <c r="C284" s="3"/>
      <c r="D284" s="3"/>
      <c r="E284" s="3"/>
      <c r="F284" s="3"/>
      <c r="G284" s="4"/>
      <c r="H284" s="172"/>
    </row>
    <row r="285" spans="1:8" s="1" customFormat="1" outlineLevel="1">
      <c r="A285" s="2"/>
      <c r="B285" s="245"/>
      <c r="C285" s="3"/>
      <c r="D285" s="3"/>
      <c r="E285" s="3"/>
      <c r="F285" s="3"/>
      <c r="G285" s="4"/>
      <c r="H285" s="172"/>
    </row>
    <row r="286" spans="1:8" s="1" customFormat="1" outlineLevel="1">
      <c r="A286" s="2"/>
      <c r="B286" s="245"/>
      <c r="C286" s="3"/>
      <c r="D286" s="3"/>
      <c r="E286" s="3"/>
      <c r="F286" s="3"/>
      <c r="G286" s="4"/>
      <c r="H286" s="172"/>
    </row>
    <row r="287" spans="1:8" s="1" customFormat="1" outlineLevel="1">
      <c r="A287" s="2"/>
      <c r="B287" s="245"/>
      <c r="C287" s="3"/>
      <c r="D287" s="3"/>
      <c r="E287" s="3"/>
      <c r="F287" s="3"/>
      <c r="G287" s="4"/>
      <c r="H287" s="172"/>
    </row>
    <row r="288" spans="1:8" s="1" customFormat="1" outlineLevel="1">
      <c r="A288" s="2"/>
      <c r="B288" s="245"/>
      <c r="C288" s="3"/>
      <c r="D288" s="3"/>
      <c r="E288" s="3"/>
      <c r="F288" s="3"/>
      <c r="G288" s="4"/>
      <c r="H288" s="172"/>
    </row>
    <row r="289" spans="1:8" s="1" customFormat="1" outlineLevel="1">
      <c r="A289" s="2"/>
      <c r="B289" s="245"/>
      <c r="C289" s="3"/>
      <c r="D289" s="3"/>
      <c r="E289" s="3"/>
      <c r="F289" s="3"/>
      <c r="G289" s="4"/>
      <c r="H289" s="172"/>
    </row>
    <row r="290" spans="1:8" s="1" customFormat="1" outlineLevel="1">
      <c r="A290" s="2"/>
      <c r="B290" s="245"/>
      <c r="C290" s="3"/>
      <c r="D290" s="3"/>
      <c r="E290" s="3"/>
      <c r="F290" s="3"/>
      <c r="G290" s="4"/>
      <c r="H290" s="172"/>
    </row>
    <row r="291" spans="1:8" s="1" customFormat="1" outlineLevel="1">
      <c r="A291" s="2"/>
      <c r="B291" s="245"/>
      <c r="C291" s="3"/>
      <c r="D291" s="3"/>
      <c r="E291" s="3"/>
      <c r="F291" s="3"/>
      <c r="G291" s="4"/>
      <c r="H291" s="172"/>
    </row>
    <row r="292" spans="1:8" s="1" customFormat="1" outlineLevel="1">
      <c r="A292" s="2"/>
      <c r="B292" s="245"/>
      <c r="C292" s="3"/>
      <c r="D292" s="3"/>
      <c r="E292" s="3"/>
      <c r="F292" s="3"/>
      <c r="G292" s="4"/>
      <c r="H292" s="172"/>
    </row>
    <row r="293" spans="1:8" s="1" customFormat="1" outlineLevel="1">
      <c r="A293" s="2"/>
      <c r="B293" s="245"/>
      <c r="C293" s="3"/>
      <c r="D293" s="3"/>
      <c r="E293" s="3"/>
      <c r="F293" s="3"/>
      <c r="G293" s="4"/>
      <c r="H293" s="172"/>
    </row>
    <row r="294" spans="1:8" s="1" customFormat="1" outlineLevel="1">
      <c r="A294" s="2"/>
      <c r="B294" s="245"/>
      <c r="C294" s="3"/>
      <c r="D294" s="3"/>
      <c r="E294" s="3"/>
      <c r="F294" s="3"/>
      <c r="G294" s="4"/>
      <c r="H294" s="172"/>
    </row>
    <row r="295" spans="1:8" s="1" customFormat="1" outlineLevel="1">
      <c r="A295" s="2"/>
      <c r="B295" s="245"/>
      <c r="C295" s="3"/>
      <c r="D295" s="3"/>
      <c r="E295" s="3"/>
      <c r="F295" s="3"/>
      <c r="G295" s="4"/>
      <c r="H295" s="172"/>
    </row>
    <row r="296" spans="1:8" s="1" customFormat="1" outlineLevel="1">
      <c r="A296" s="2"/>
      <c r="B296" s="245"/>
      <c r="C296" s="3"/>
      <c r="D296" s="3"/>
      <c r="E296" s="3"/>
      <c r="F296" s="3"/>
      <c r="G296" s="4"/>
      <c r="H296" s="172"/>
    </row>
    <row r="297" spans="1:8" s="1" customFormat="1" outlineLevel="1">
      <c r="A297" s="2"/>
      <c r="B297" s="245"/>
      <c r="C297" s="3"/>
      <c r="D297" s="3"/>
      <c r="E297" s="3"/>
      <c r="F297" s="3"/>
      <c r="G297" s="4"/>
      <c r="H297" s="172"/>
    </row>
    <row r="298" spans="1:8" s="1" customFormat="1" outlineLevel="1">
      <c r="A298" s="2"/>
      <c r="B298" s="245"/>
      <c r="C298" s="3"/>
      <c r="D298" s="3"/>
      <c r="E298" s="3"/>
      <c r="F298" s="3"/>
      <c r="G298" s="4"/>
      <c r="H298" s="172"/>
    </row>
    <row r="299" spans="1:8" s="1" customFormat="1" outlineLevel="1">
      <c r="A299" s="2"/>
      <c r="B299" s="245"/>
      <c r="C299" s="3"/>
      <c r="D299" s="3"/>
      <c r="E299" s="3"/>
      <c r="F299" s="3"/>
      <c r="G299" s="4"/>
      <c r="H299" s="172"/>
    </row>
    <row r="300" spans="1:8" s="1" customFormat="1" outlineLevel="1">
      <c r="A300" s="2"/>
      <c r="B300" s="245"/>
      <c r="C300" s="3"/>
      <c r="D300" s="3"/>
      <c r="E300" s="3"/>
      <c r="F300" s="3"/>
      <c r="G300" s="4"/>
      <c r="H300" s="172"/>
    </row>
    <row r="301" spans="1:8" s="1" customFormat="1" outlineLevel="1">
      <c r="A301" s="2"/>
      <c r="B301" s="245"/>
      <c r="C301" s="3"/>
      <c r="D301" s="3"/>
      <c r="E301" s="3"/>
      <c r="F301" s="3"/>
      <c r="G301" s="4"/>
      <c r="H301" s="172"/>
    </row>
    <row r="302" spans="1:8" s="1" customFormat="1" outlineLevel="1">
      <c r="A302" s="2"/>
      <c r="B302" s="245"/>
      <c r="C302" s="3"/>
      <c r="D302" s="3"/>
      <c r="E302" s="3"/>
      <c r="F302" s="3"/>
      <c r="G302" s="4"/>
      <c r="H302" s="172"/>
    </row>
    <row r="303" spans="1:8" s="1" customFormat="1" outlineLevel="1">
      <c r="A303" s="2"/>
      <c r="B303" s="245"/>
      <c r="C303" s="3"/>
      <c r="D303" s="3"/>
      <c r="E303" s="3"/>
      <c r="F303" s="3"/>
      <c r="G303" s="4"/>
      <c r="H303" s="172"/>
    </row>
    <row r="304" spans="1:8" s="1" customFormat="1" ht="18.75" customHeight="1" outlineLevel="1">
      <c r="A304" s="2"/>
      <c r="B304" s="245"/>
      <c r="C304" s="3"/>
      <c r="D304" s="3"/>
      <c r="E304" s="3"/>
      <c r="F304" s="3"/>
      <c r="G304" s="4"/>
      <c r="H304" s="172"/>
    </row>
    <row r="305" spans="1:8" s="1" customFormat="1" ht="18.75" customHeight="1">
      <c r="A305" s="2"/>
      <c r="B305" s="245"/>
      <c r="C305" s="3"/>
      <c r="D305" s="3"/>
      <c r="E305" s="3"/>
      <c r="F305" s="3"/>
      <c r="G305" s="4"/>
      <c r="H305" s="172"/>
    </row>
    <row r="306" spans="1:8" s="1" customFormat="1" outlineLevel="1">
      <c r="A306" s="2"/>
      <c r="B306" s="245"/>
      <c r="C306" s="3"/>
      <c r="D306" s="3"/>
      <c r="E306" s="3"/>
      <c r="F306" s="3"/>
      <c r="G306" s="4"/>
      <c r="H306" s="172"/>
    </row>
    <row r="307" spans="1:8" s="1" customFormat="1" outlineLevel="1">
      <c r="A307" s="2"/>
      <c r="B307" s="245"/>
      <c r="C307" s="3"/>
      <c r="D307" s="3"/>
      <c r="E307" s="3"/>
      <c r="F307" s="3"/>
      <c r="G307" s="4"/>
      <c r="H307" s="172"/>
    </row>
    <row r="308" spans="1:8" s="1" customFormat="1" outlineLevel="1">
      <c r="A308" s="2"/>
      <c r="B308" s="245"/>
      <c r="C308" s="3"/>
      <c r="D308" s="3"/>
      <c r="E308" s="3"/>
      <c r="F308" s="3"/>
      <c r="G308" s="4"/>
      <c r="H308" s="172"/>
    </row>
    <row r="309" spans="1:8" s="1" customFormat="1" outlineLevel="1">
      <c r="A309" s="2"/>
      <c r="B309" s="245"/>
      <c r="C309" s="3"/>
      <c r="D309" s="3"/>
      <c r="E309" s="3"/>
      <c r="F309" s="3"/>
      <c r="G309" s="4"/>
      <c r="H309" s="172"/>
    </row>
    <row r="310" spans="1:8" s="1" customFormat="1" outlineLevel="1">
      <c r="A310" s="2"/>
      <c r="B310" s="245"/>
      <c r="C310" s="3"/>
      <c r="D310" s="3"/>
      <c r="E310" s="3"/>
      <c r="F310" s="3"/>
      <c r="G310" s="4"/>
      <c r="H310" s="172"/>
    </row>
    <row r="311" spans="1:8" s="1" customFormat="1" outlineLevel="1">
      <c r="A311" s="2"/>
      <c r="B311" s="245"/>
      <c r="C311" s="3"/>
      <c r="D311" s="3"/>
      <c r="E311" s="3"/>
      <c r="F311" s="3"/>
      <c r="G311" s="4"/>
      <c r="H311" s="172"/>
    </row>
    <row r="312" spans="1:8" s="1" customFormat="1" outlineLevel="1">
      <c r="A312" s="2"/>
      <c r="B312" s="245"/>
      <c r="C312" s="3"/>
      <c r="D312" s="3"/>
      <c r="E312" s="3"/>
      <c r="F312" s="3"/>
      <c r="G312" s="4"/>
      <c r="H312" s="172"/>
    </row>
    <row r="313" spans="1:8" s="1" customFormat="1" outlineLevel="1">
      <c r="A313" s="2"/>
      <c r="B313" s="245"/>
      <c r="C313" s="3"/>
      <c r="D313" s="3"/>
      <c r="E313" s="3"/>
      <c r="F313" s="3"/>
      <c r="G313" s="4"/>
      <c r="H313" s="172"/>
    </row>
    <row r="314" spans="1:8" s="1" customFormat="1" outlineLevel="1">
      <c r="A314" s="2"/>
      <c r="B314" s="245"/>
      <c r="C314" s="3"/>
      <c r="D314" s="3"/>
      <c r="E314" s="3"/>
      <c r="F314" s="3"/>
      <c r="G314" s="4"/>
      <c r="H314" s="172"/>
    </row>
    <row r="315" spans="1:8" s="1" customFormat="1" outlineLevel="1">
      <c r="A315" s="2"/>
      <c r="B315" s="245"/>
      <c r="C315" s="3"/>
      <c r="D315" s="3"/>
      <c r="E315" s="3"/>
      <c r="F315" s="3"/>
      <c r="G315" s="4"/>
      <c r="H315" s="172"/>
    </row>
    <row r="316" spans="1:8" s="1" customFormat="1" outlineLevel="1">
      <c r="A316" s="2"/>
      <c r="B316" s="245"/>
      <c r="C316" s="3"/>
      <c r="D316" s="3"/>
      <c r="E316" s="3"/>
      <c r="F316" s="3"/>
      <c r="G316" s="4"/>
      <c r="H316" s="172"/>
    </row>
    <row r="317" spans="1:8" s="1" customFormat="1" outlineLevel="1">
      <c r="A317" s="2"/>
      <c r="B317" s="245"/>
      <c r="C317" s="3"/>
      <c r="D317" s="3"/>
      <c r="E317" s="3"/>
      <c r="F317" s="3"/>
      <c r="G317" s="4"/>
      <c r="H317" s="172"/>
    </row>
    <row r="318" spans="1:8" s="1" customFormat="1" outlineLevel="1">
      <c r="A318" s="2"/>
      <c r="B318" s="245"/>
      <c r="C318" s="3"/>
      <c r="D318" s="3"/>
      <c r="E318" s="3"/>
      <c r="F318" s="3"/>
      <c r="G318" s="4"/>
      <c r="H318" s="172"/>
    </row>
    <row r="319" spans="1:8" s="1" customFormat="1" outlineLevel="1">
      <c r="A319" s="2"/>
      <c r="B319" s="245"/>
      <c r="C319" s="3"/>
      <c r="D319" s="3"/>
      <c r="E319" s="3"/>
      <c r="F319" s="3"/>
      <c r="G319" s="4"/>
      <c r="H319" s="172"/>
    </row>
    <row r="320" spans="1:8" s="1" customFormat="1" outlineLevel="1">
      <c r="A320" s="2"/>
      <c r="B320" s="245"/>
      <c r="C320" s="3"/>
      <c r="D320" s="3"/>
      <c r="E320" s="3"/>
      <c r="F320" s="3"/>
      <c r="G320" s="4"/>
      <c r="H320" s="172"/>
    </row>
    <row r="321" spans="1:8" s="1" customFormat="1" ht="18.75" customHeight="1" outlineLevel="1">
      <c r="A321" s="2"/>
      <c r="B321" s="245"/>
      <c r="C321" s="3"/>
      <c r="D321" s="3"/>
      <c r="E321" s="3"/>
      <c r="F321" s="3"/>
      <c r="G321" s="4"/>
      <c r="H321" s="172"/>
    </row>
    <row r="322" spans="1:8" s="1" customFormat="1" ht="18.75" customHeight="1">
      <c r="A322" s="2"/>
      <c r="B322" s="245"/>
      <c r="C322" s="3"/>
      <c r="D322" s="3"/>
      <c r="E322" s="3"/>
      <c r="F322" s="3"/>
      <c r="G322" s="4"/>
      <c r="H322" s="172"/>
    </row>
    <row r="323" spans="1:8" s="1" customFormat="1" outlineLevel="1">
      <c r="A323" s="2"/>
      <c r="B323" s="245"/>
      <c r="C323" s="3"/>
      <c r="D323" s="3"/>
      <c r="E323" s="3"/>
      <c r="F323" s="3"/>
      <c r="G323" s="4"/>
      <c r="H323" s="172"/>
    </row>
    <row r="324" spans="1:8" s="1" customFormat="1" outlineLevel="1">
      <c r="A324" s="2"/>
      <c r="B324" s="245"/>
      <c r="C324" s="3"/>
      <c r="D324" s="3"/>
      <c r="E324" s="3"/>
      <c r="F324" s="3"/>
      <c r="G324" s="4"/>
      <c r="H324" s="172"/>
    </row>
    <row r="325" spans="1:8" s="1" customFormat="1" outlineLevel="1">
      <c r="A325" s="2"/>
      <c r="B325" s="245"/>
      <c r="C325" s="3"/>
      <c r="D325" s="3"/>
      <c r="E325" s="3"/>
      <c r="F325" s="3"/>
      <c r="G325" s="4"/>
      <c r="H325" s="172"/>
    </row>
    <row r="326" spans="1:8" s="1" customFormat="1" outlineLevel="1">
      <c r="A326" s="2"/>
      <c r="B326" s="245"/>
      <c r="C326" s="3"/>
      <c r="D326" s="3"/>
      <c r="E326" s="3"/>
      <c r="F326" s="3"/>
      <c r="G326" s="4"/>
      <c r="H326" s="172"/>
    </row>
    <row r="327" spans="1:8" s="1" customFormat="1" outlineLevel="1">
      <c r="A327" s="2"/>
      <c r="B327" s="245"/>
      <c r="C327" s="3"/>
      <c r="D327" s="3"/>
      <c r="E327" s="3"/>
      <c r="F327" s="3"/>
      <c r="G327" s="4"/>
      <c r="H327" s="172"/>
    </row>
    <row r="328" spans="1:8" s="1" customFormat="1" outlineLevel="1">
      <c r="A328" s="2"/>
      <c r="B328" s="245"/>
      <c r="C328" s="3"/>
      <c r="D328" s="3"/>
      <c r="E328" s="3"/>
      <c r="F328" s="3"/>
      <c r="G328" s="4"/>
      <c r="H328" s="172"/>
    </row>
    <row r="329" spans="1:8" s="1" customFormat="1" outlineLevel="1">
      <c r="A329" s="2"/>
      <c r="B329" s="245"/>
      <c r="C329" s="3"/>
      <c r="D329" s="3"/>
      <c r="E329" s="3"/>
      <c r="F329" s="3"/>
      <c r="G329" s="4"/>
      <c r="H329" s="172"/>
    </row>
    <row r="330" spans="1:8" s="1" customFormat="1" outlineLevel="1">
      <c r="A330" s="2"/>
      <c r="B330" s="245"/>
      <c r="C330" s="3"/>
      <c r="D330" s="3"/>
      <c r="E330" s="3"/>
      <c r="F330" s="3"/>
      <c r="G330" s="4"/>
      <c r="H330" s="172"/>
    </row>
    <row r="331" spans="1:8" s="1" customFormat="1" outlineLevel="1">
      <c r="A331" s="2"/>
      <c r="B331" s="245"/>
      <c r="C331" s="3"/>
      <c r="D331" s="3"/>
      <c r="E331" s="3"/>
      <c r="F331" s="3"/>
      <c r="G331" s="4"/>
      <c r="H331" s="172"/>
    </row>
    <row r="332" spans="1:8" s="1" customFormat="1" ht="18.75" customHeight="1" outlineLevel="1">
      <c r="A332" s="2"/>
      <c r="B332" s="245"/>
      <c r="C332" s="3"/>
      <c r="D332" s="3"/>
      <c r="E332" s="3"/>
      <c r="F332" s="3"/>
      <c r="G332" s="4"/>
      <c r="H332" s="172"/>
    </row>
    <row r="333" spans="1:8" s="1" customFormat="1" ht="18.75" customHeight="1">
      <c r="A333" s="2"/>
      <c r="B333" s="245"/>
      <c r="C333" s="3"/>
      <c r="D333" s="3"/>
      <c r="E333" s="3"/>
      <c r="F333" s="3"/>
      <c r="G333" s="4"/>
      <c r="H333" s="172"/>
    </row>
    <row r="334" spans="1:8" s="1" customFormat="1" outlineLevel="1">
      <c r="A334" s="2"/>
      <c r="B334" s="245"/>
      <c r="C334" s="3"/>
      <c r="D334" s="3"/>
      <c r="E334" s="3"/>
      <c r="F334" s="3"/>
      <c r="G334" s="4"/>
      <c r="H334" s="172"/>
    </row>
    <row r="335" spans="1:8" s="1" customFormat="1" outlineLevel="1">
      <c r="A335" s="2"/>
      <c r="B335" s="245"/>
      <c r="C335" s="3"/>
      <c r="D335" s="3"/>
      <c r="E335" s="3"/>
      <c r="F335" s="3"/>
      <c r="G335" s="4"/>
      <c r="H335" s="172"/>
    </row>
    <row r="336" spans="1:8" s="1" customFormat="1" outlineLevel="1">
      <c r="A336" s="2"/>
      <c r="B336" s="245"/>
      <c r="C336" s="3"/>
      <c r="D336" s="3"/>
      <c r="E336" s="3"/>
      <c r="F336" s="3"/>
      <c r="G336" s="4"/>
      <c r="H336" s="172"/>
    </row>
    <row r="337" spans="1:8" s="1" customFormat="1" ht="18.75" customHeight="1" outlineLevel="1">
      <c r="A337" s="2"/>
      <c r="B337" s="245"/>
      <c r="C337" s="3"/>
      <c r="D337" s="3"/>
      <c r="E337" s="3"/>
      <c r="F337" s="3"/>
      <c r="G337" s="4"/>
      <c r="H337" s="172"/>
    </row>
    <row r="338" spans="1:8" s="1" customFormat="1" ht="30" customHeight="1">
      <c r="A338" s="2"/>
      <c r="B338" s="245"/>
      <c r="C338" s="3"/>
      <c r="D338" s="3"/>
      <c r="E338" s="3"/>
      <c r="F338" s="3"/>
      <c r="G338" s="4"/>
      <c r="H338" s="172"/>
    </row>
    <row r="339" spans="1:8" s="22" customFormat="1" ht="15">
      <c r="A339" s="20"/>
      <c r="B339" s="245"/>
      <c r="C339" s="3"/>
      <c r="D339" s="3"/>
      <c r="E339" s="3"/>
      <c r="F339" s="3"/>
      <c r="G339" s="4"/>
      <c r="H339" s="174"/>
    </row>
    <row r="340" spans="1:8" s="22" customFormat="1" ht="15">
      <c r="A340" s="20"/>
      <c r="B340" s="245"/>
      <c r="C340" s="3"/>
      <c r="D340" s="3"/>
      <c r="E340" s="3"/>
      <c r="F340" s="3"/>
      <c r="G340" s="4"/>
      <c r="H340" s="174"/>
    </row>
    <row r="341" spans="1:8" s="22" customFormat="1" ht="15">
      <c r="A341" s="20"/>
      <c r="B341" s="245"/>
      <c r="C341" s="3"/>
      <c r="D341" s="3"/>
      <c r="E341" s="3"/>
      <c r="F341" s="3"/>
      <c r="G341" s="4"/>
      <c r="H341" s="174"/>
    </row>
    <row r="342" spans="1:8" s="22" customFormat="1" ht="15">
      <c r="A342" s="20"/>
      <c r="B342" s="245"/>
      <c r="C342" s="3"/>
      <c r="D342" s="3"/>
      <c r="E342" s="3"/>
      <c r="F342" s="3"/>
      <c r="G342" s="4"/>
      <c r="H342" s="174"/>
    </row>
    <row r="343" spans="1:8" s="22" customFormat="1">
      <c r="B343" s="245"/>
      <c r="C343" s="3"/>
      <c r="D343" s="3"/>
      <c r="E343" s="3"/>
      <c r="F343" s="3"/>
      <c r="G343" s="4"/>
      <c r="H343" s="174"/>
    </row>
    <row r="344" spans="1:8" s="22" customFormat="1">
      <c r="B344" s="245"/>
      <c r="C344" s="3"/>
      <c r="D344" s="3"/>
      <c r="E344" s="3"/>
      <c r="F344" s="3"/>
      <c r="G344" s="4"/>
      <c r="H344" s="174"/>
    </row>
    <row r="345" spans="1:8" s="22" customFormat="1">
      <c r="B345" s="245"/>
      <c r="C345" s="3"/>
      <c r="D345" s="3"/>
      <c r="E345" s="3"/>
      <c r="F345" s="3"/>
      <c r="G345" s="4"/>
      <c r="H345" s="174"/>
    </row>
    <row r="346" spans="1:8" s="22" customFormat="1">
      <c r="B346" s="245"/>
      <c r="C346" s="3"/>
      <c r="D346" s="3"/>
      <c r="E346" s="3"/>
      <c r="F346" s="3"/>
      <c r="G346" s="4"/>
      <c r="H346" s="174"/>
    </row>
    <row r="347" spans="1:8" s="22" customFormat="1">
      <c r="B347" s="245"/>
      <c r="C347" s="3"/>
      <c r="D347" s="3"/>
      <c r="E347" s="3"/>
      <c r="F347" s="3"/>
      <c r="G347" s="4"/>
      <c r="H347" s="174"/>
    </row>
    <row r="348" spans="1:8" s="22" customFormat="1">
      <c r="B348" s="245"/>
      <c r="C348" s="3"/>
      <c r="D348" s="3"/>
      <c r="E348" s="3"/>
      <c r="F348" s="3"/>
      <c r="G348" s="4"/>
      <c r="H348" s="174"/>
    </row>
    <row r="349" spans="1:8" s="22" customFormat="1" ht="18">
      <c r="A349" s="25"/>
      <c r="B349" s="245"/>
      <c r="C349" s="3"/>
      <c r="D349" s="3"/>
      <c r="E349" s="3"/>
      <c r="F349" s="3"/>
      <c r="G349" s="4"/>
      <c r="H349" s="174"/>
    </row>
  </sheetData>
  <autoFilter ref="B7:G198"/>
  <mergeCells count="12">
    <mergeCell ref="B212:G212"/>
    <mergeCell ref="B1:G1"/>
    <mergeCell ref="B2:G2"/>
    <mergeCell ref="B3:G3"/>
    <mergeCell ref="B4:G4"/>
    <mergeCell ref="E203:G203"/>
    <mergeCell ref="B204:J204"/>
    <mergeCell ref="B207:G207"/>
    <mergeCell ref="B208:G208"/>
    <mergeCell ref="B209:G209"/>
    <mergeCell ref="B210:G210"/>
    <mergeCell ref="B211:G211"/>
  </mergeCells>
  <conditionalFormatting sqref="G6:H6">
    <cfRule type="cellIs" dxfId="0" priority="2" stopIfTrue="1" operator="equal">
      <formula>0</formula>
    </cfRule>
  </conditionalFormatting>
  <printOptions horizontalCentered="1"/>
  <pageMargins left="3.937007874015748E-2" right="3.937007874015748E-2" top="0.39370078740157483" bottom="0.39370078740157483" header="0.78740157480314965" footer="0"/>
  <pageSetup paperSize="9" scale="41" fitToHeight="0" orientation="portrait" verticalDpi="597" r:id="rId1"/>
  <headerFooter alignWithMargins="0">
    <oddFooter>&amp;C&amp;"-,Regular"&amp;10Página &amp;P de &amp;N</oddFooter>
  </headerFooter>
  <rowBreaks count="1" manualBreakCount="1">
    <brk id="123" min="1" max="8" man="1"/>
  </rowBreaks>
  <drawing r:id="rId2"/>
</worksheet>
</file>

<file path=xl/worksheets/sheet3.xml><?xml version="1.0" encoding="utf-8"?>
<worksheet xmlns="http://schemas.openxmlformats.org/spreadsheetml/2006/main" xmlns:r="http://schemas.openxmlformats.org/officeDocument/2006/relationships">
  <dimension ref="B1:Q40"/>
  <sheetViews>
    <sheetView tabSelected="1" view="pageBreakPreview" zoomScale="90" zoomScaleNormal="85" zoomScaleSheetLayoutView="90" workbookViewId="0">
      <selection activeCell="D33" sqref="D33:I33"/>
    </sheetView>
  </sheetViews>
  <sheetFormatPr defaultRowHeight="14.25"/>
  <cols>
    <col min="1" max="1" width="1" customWidth="1"/>
    <col min="3" max="3" width="56.375" bestFit="1" customWidth="1"/>
    <col min="4" max="4" width="14" customWidth="1"/>
    <col min="5" max="5" width="10.625" customWidth="1"/>
    <col min="6" max="8" width="10.625" bestFit="1" customWidth="1"/>
    <col min="9" max="9" width="12.375" bestFit="1" customWidth="1"/>
    <col min="10" max="10" width="12" bestFit="1" customWidth="1"/>
    <col min="11" max="14" width="10.625" bestFit="1" customWidth="1"/>
    <col min="15" max="17" width="9.75" bestFit="1" customWidth="1"/>
  </cols>
  <sheetData>
    <row r="1" spans="2:17" ht="18">
      <c r="B1" s="308"/>
      <c r="C1" s="309"/>
      <c r="D1" s="309"/>
      <c r="E1" s="309"/>
      <c r="F1" s="309"/>
      <c r="G1" s="309"/>
      <c r="H1" s="309"/>
      <c r="I1" s="309"/>
      <c r="J1" s="309"/>
      <c r="K1" s="318"/>
      <c r="L1" s="318"/>
      <c r="M1" s="318"/>
      <c r="N1" s="318"/>
      <c r="O1" s="318"/>
      <c r="P1" s="318"/>
      <c r="Q1" s="319"/>
    </row>
    <row r="2" spans="2:17" ht="18">
      <c r="B2" s="295" t="s">
        <v>29</v>
      </c>
      <c r="C2" s="305"/>
      <c r="D2" s="305"/>
      <c r="E2" s="305"/>
      <c r="F2" s="305"/>
      <c r="G2" s="305"/>
      <c r="H2" s="305"/>
      <c r="I2" s="305"/>
      <c r="J2" s="305"/>
      <c r="K2" s="305"/>
      <c r="L2" s="305"/>
      <c r="M2" s="305"/>
      <c r="N2" s="305"/>
      <c r="O2" s="305"/>
      <c r="P2" s="305"/>
      <c r="Q2" s="297"/>
    </row>
    <row r="3" spans="2:17" ht="18">
      <c r="B3" s="295" t="s">
        <v>30</v>
      </c>
      <c r="C3" s="305"/>
      <c r="D3" s="305"/>
      <c r="E3" s="305"/>
      <c r="F3" s="305"/>
      <c r="G3" s="305"/>
      <c r="H3" s="305"/>
      <c r="I3" s="305"/>
      <c r="J3" s="305"/>
      <c r="K3" s="305"/>
      <c r="L3" s="305"/>
      <c r="M3" s="305"/>
      <c r="N3" s="305"/>
      <c r="O3" s="305"/>
      <c r="P3" s="305"/>
      <c r="Q3" s="297"/>
    </row>
    <row r="4" spans="2:17" ht="45" customHeight="1">
      <c r="B4" s="316" t="s">
        <v>663</v>
      </c>
      <c r="C4" s="317"/>
      <c r="D4" s="317"/>
      <c r="E4" s="317"/>
      <c r="F4" s="317"/>
      <c r="G4" s="317"/>
      <c r="H4" s="317"/>
      <c r="I4" s="317"/>
      <c r="J4" s="317"/>
      <c r="K4" s="305"/>
      <c r="L4" s="305"/>
      <c r="M4" s="305"/>
      <c r="N4" s="305"/>
      <c r="O4" s="305"/>
      <c r="P4" s="305"/>
      <c r="Q4" s="297"/>
    </row>
    <row r="5" spans="2:17" ht="15" thickBot="1">
      <c r="B5" s="152"/>
      <c r="C5" s="151"/>
      <c r="D5" s="145"/>
      <c r="E5" s="146"/>
      <c r="F5" s="146"/>
      <c r="G5" s="146"/>
      <c r="H5" s="146"/>
      <c r="I5" s="147"/>
      <c r="J5" s="148"/>
      <c r="K5" s="149"/>
      <c r="L5" s="149"/>
      <c r="M5" s="149"/>
      <c r="N5" s="149"/>
      <c r="O5" s="149"/>
      <c r="P5" s="149"/>
      <c r="Q5" s="153"/>
    </row>
    <row r="6" spans="2:17">
      <c r="B6" s="30" t="s">
        <v>94</v>
      </c>
      <c r="C6" s="31"/>
      <c r="D6" s="32"/>
      <c r="E6" s="33"/>
      <c r="F6" s="33"/>
      <c r="G6" s="33"/>
      <c r="H6" s="33"/>
      <c r="I6" s="34"/>
      <c r="J6" s="157"/>
      <c r="K6" s="158"/>
      <c r="L6" s="158"/>
      <c r="M6" s="158"/>
      <c r="N6" s="158"/>
      <c r="O6" s="158"/>
      <c r="P6" s="158"/>
      <c r="Q6" s="159"/>
    </row>
    <row r="7" spans="2:17">
      <c r="B7" s="35" t="s">
        <v>28</v>
      </c>
      <c r="C7" s="144"/>
      <c r="D7" s="145"/>
      <c r="E7" s="146"/>
      <c r="F7" s="146"/>
      <c r="G7" s="146"/>
      <c r="H7" s="146"/>
      <c r="I7" s="150"/>
      <c r="J7" s="148"/>
      <c r="K7" s="149"/>
      <c r="L7" s="149"/>
      <c r="M7" s="149"/>
      <c r="N7" s="149"/>
      <c r="O7" s="149"/>
      <c r="P7" s="149"/>
      <c r="Q7" s="153"/>
    </row>
    <row r="8" spans="2:17">
      <c r="B8" s="35" t="s">
        <v>95</v>
      </c>
      <c r="C8" s="144"/>
      <c r="D8" s="145"/>
      <c r="E8" s="146"/>
      <c r="F8" s="146"/>
      <c r="G8" s="146"/>
      <c r="H8" s="146"/>
      <c r="I8" s="150"/>
      <c r="J8" s="148"/>
      <c r="K8" s="149"/>
      <c r="L8" s="149"/>
      <c r="M8" s="149"/>
      <c r="N8" s="149"/>
      <c r="O8" s="149"/>
      <c r="P8" s="149"/>
      <c r="Q8" s="153"/>
    </row>
    <row r="9" spans="2:17">
      <c r="B9" s="35"/>
      <c r="C9" s="144"/>
      <c r="D9" s="145"/>
      <c r="E9" s="146"/>
      <c r="F9" s="146"/>
      <c r="G9" s="146"/>
      <c r="H9" s="146"/>
      <c r="I9" s="150"/>
      <c r="J9" s="148"/>
      <c r="K9" s="149"/>
      <c r="L9" s="149"/>
      <c r="M9" s="149"/>
      <c r="N9" s="149"/>
      <c r="O9" s="149"/>
      <c r="P9" s="149"/>
      <c r="Q9" s="153"/>
    </row>
    <row r="10" spans="2:17" ht="15" thickBot="1">
      <c r="B10" s="313" t="s">
        <v>26</v>
      </c>
      <c r="C10" s="314"/>
      <c r="D10" s="314"/>
      <c r="E10" s="314"/>
      <c r="F10" s="314"/>
      <c r="G10" s="314"/>
      <c r="H10" s="314"/>
      <c r="I10" s="314"/>
      <c r="J10" s="315"/>
      <c r="K10" s="155"/>
      <c r="L10" s="155"/>
      <c r="M10" s="155"/>
      <c r="N10" s="155"/>
      <c r="O10" s="155"/>
      <c r="P10" s="155"/>
      <c r="Q10" s="156"/>
    </row>
    <row r="11" spans="2:17" ht="15" thickBot="1">
      <c r="B11" s="154"/>
      <c r="C11" s="155"/>
      <c r="D11" s="155"/>
      <c r="E11" s="155"/>
      <c r="F11" s="155"/>
      <c r="G11" s="155"/>
      <c r="H11" s="155"/>
      <c r="I11" s="155"/>
      <c r="J11" s="155"/>
      <c r="K11" s="155"/>
      <c r="L11" s="155"/>
      <c r="M11" s="155"/>
      <c r="N11" s="155"/>
      <c r="O11" s="155"/>
      <c r="P11" s="155"/>
      <c r="Q11" s="156"/>
    </row>
    <row r="12" spans="2:17" ht="15" thickBot="1">
      <c r="B12" s="45" t="s">
        <v>0</v>
      </c>
      <c r="C12" s="46" t="s">
        <v>3</v>
      </c>
      <c r="D12" s="46" t="s">
        <v>6</v>
      </c>
      <c r="E12" s="46" t="s">
        <v>27</v>
      </c>
      <c r="F12" s="46">
        <v>1</v>
      </c>
      <c r="G12" s="46">
        <v>2</v>
      </c>
      <c r="H12" s="46">
        <v>3</v>
      </c>
      <c r="I12" s="46">
        <v>4</v>
      </c>
      <c r="J12" s="47">
        <v>5</v>
      </c>
      <c r="K12" s="46">
        <v>6</v>
      </c>
      <c r="L12" s="46">
        <v>7</v>
      </c>
      <c r="M12" s="46">
        <v>8</v>
      </c>
      <c r="N12" s="46">
        <v>9</v>
      </c>
      <c r="O12" s="47">
        <v>10</v>
      </c>
      <c r="P12" s="46">
        <v>11</v>
      </c>
      <c r="Q12" s="47">
        <v>12</v>
      </c>
    </row>
    <row r="13" spans="2:17">
      <c r="B13" s="48"/>
      <c r="C13" s="49"/>
      <c r="D13" s="49"/>
      <c r="E13" s="49"/>
      <c r="F13" s="49"/>
      <c r="G13" s="49"/>
      <c r="H13" s="49"/>
      <c r="I13" s="50"/>
      <c r="J13" s="51"/>
      <c r="K13" s="49"/>
      <c r="L13" s="49"/>
      <c r="M13" s="49"/>
      <c r="N13" s="50"/>
      <c r="O13" s="51"/>
      <c r="P13" s="50"/>
      <c r="Q13" s="51"/>
    </row>
    <row r="14" spans="2:17">
      <c r="B14" s="36">
        <v>1</v>
      </c>
      <c r="C14" s="19" t="str">
        <f>'ORÇAMENTO ATUAL'!E8</f>
        <v>SERVIÇOS PRELIMINARES</v>
      </c>
      <c r="D14" s="37">
        <f>'ORÇAMENTO ATUAL'!I25</f>
        <v>120339.68720000001</v>
      </c>
      <c r="E14" s="38">
        <f>D14/D27</f>
        <v>6.7345723008827532E-2</v>
      </c>
      <c r="F14" s="39">
        <v>0.5</v>
      </c>
      <c r="G14" s="39">
        <v>0.5</v>
      </c>
      <c r="H14" s="39"/>
      <c r="I14" s="39"/>
      <c r="J14" s="39"/>
      <c r="K14" s="39"/>
      <c r="L14" s="39"/>
      <c r="M14" s="39"/>
      <c r="N14" s="39"/>
      <c r="O14" s="39"/>
      <c r="P14" s="39"/>
      <c r="Q14" s="39"/>
    </row>
    <row r="15" spans="2:17">
      <c r="B15" s="36"/>
      <c r="C15" s="40"/>
      <c r="D15" s="37"/>
      <c r="E15" s="38"/>
      <c r="F15" s="41">
        <f>F14*$D14</f>
        <v>60169.843600000007</v>
      </c>
      <c r="G15" s="41">
        <f t="shared" ref="F15:Q17" si="0">G14*$D14</f>
        <v>60169.843600000007</v>
      </c>
      <c r="H15" s="41">
        <f t="shared" si="0"/>
        <v>0</v>
      </c>
      <c r="I15" s="41">
        <f t="shared" si="0"/>
        <v>0</v>
      </c>
      <c r="J15" s="41">
        <f t="shared" si="0"/>
        <v>0</v>
      </c>
      <c r="K15" s="41"/>
      <c r="L15" s="41"/>
      <c r="M15" s="41">
        <f t="shared" ref="M15:O15" si="1">M14*$D14</f>
        <v>0</v>
      </c>
      <c r="N15" s="41">
        <f t="shared" si="1"/>
        <v>0</v>
      </c>
      <c r="O15" s="41">
        <f t="shared" si="1"/>
        <v>0</v>
      </c>
      <c r="P15" s="41">
        <f t="shared" ref="P15:Q15" si="2">P14*$D14</f>
        <v>0</v>
      </c>
      <c r="Q15" s="41">
        <f t="shared" si="2"/>
        <v>0</v>
      </c>
    </row>
    <row r="16" spans="2:17">
      <c r="B16" s="36">
        <v>2</v>
      </c>
      <c r="C16" s="19" t="str">
        <f>'ORÇAMENTO ATUAL'!E27</f>
        <v>PAVIMENTAÇÃO</v>
      </c>
      <c r="D16" s="37">
        <f>'ORÇAMENTO ATUAL'!I40</f>
        <v>143147.41070000001</v>
      </c>
      <c r="E16" s="38">
        <f>D16/D27</f>
        <v>8.0109613833474161E-2</v>
      </c>
      <c r="F16" s="39">
        <v>0.2</v>
      </c>
      <c r="G16" s="39">
        <v>0.2</v>
      </c>
      <c r="H16" s="39">
        <v>0.2</v>
      </c>
      <c r="I16" s="39">
        <v>0.15</v>
      </c>
      <c r="J16" s="39">
        <v>0.15</v>
      </c>
      <c r="K16" s="39">
        <v>0.1</v>
      </c>
      <c r="L16" s="39"/>
      <c r="M16" s="39"/>
      <c r="N16" s="39"/>
      <c r="O16" s="39"/>
      <c r="P16" s="39"/>
      <c r="Q16" s="39"/>
    </row>
    <row r="17" spans="2:17">
      <c r="B17" s="36"/>
      <c r="C17" s="40"/>
      <c r="D17" s="37"/>
      <c r="E17" s="38"/>
      <c r="F17" s="41">
        <f t="shared" si="0"/>
        <v>28629.482140000004</v>
      </c>
      <c r="G17" s="41">
        <f t="shared" si="0"/>
        <v>28629.482140000004</v>
      </c>
      <c r="H17" s="41">
        <f t="shared" si="0"/>
        <v>28629.482140000004</v>
      </c>
      <c r="I17" s="41">
        <f t="shared" si="0"/>
        <v>21472.111605000002</v>
      </c>
      <c r="J17" s="41">
        <f t="shared" si="0"/>
        <v>21472.111605000002</v>
      </c>
      <c r="K17" s="41">
        <f t="shared" si="0"/>
        <v>14314.741070000002</v>
      </c>
      <c r="L17" s="41">
        <f t="shared" si="0"/>
        <v>0</v>
      </c>
      <c r="M17" s="41">
        <f t="shared" si="0"/>
        <v>0</v>
      </c>
      <c r="N17" s="41">
        <f t="shared" si="0"/>
        <v>0</v>
      </c>
      <c r="O17" s="41">
        <f t="shared" si="0"/>
        <v>0</v>
      </c>
      <c r="P17" s="41">
        <f t="shared" si="0"/>
        <v>0</v>
      </c>
      <c r="Q17" s="41">
        <f t="shared" si="0"/>
        <v>0</v>
      </c>
    </row>
    <row r="18" spans="2:17">
      <c r="B18" s="36">
        <v>3</v>
      </c>
      <c r="C18" s="19" t="str">
        <f>'ORÇAMENTO ATUAL'!E42</f>
        <v>IMPLANTAÇÃO DE GUIAS, SARJETAS E SARJETÃO</v>
      </c>
      <c r="D18" s="37">
        <f>'ORÇAMENTO ATUAL'!I51</f>
        <v>78044.893599999996</v>
      </c>
      <c r="E18" s="38">
        <f>D18/D27</f>
        <v>4.3676279280199223E-2</v>
      </c>
      <c r="F18" s="39">
        <v>0.2</v>
      </c>
      <c r="G18" s="39">
        <v>0.2</v>
      </c>
      <c r="H18" s="39">
        <v>0.2</v>
      </c>
      <c r="I18" s="39">
        <v>0.1</v>
      </c>
      <c r="J18" s="39">
        <v>0.1</v>
      </c>
      <c r="K18" s="39">
        <v>0.1</v>
      </c>
      <c r="L18" s="39">
        <v>0.1</v>
      </c>
      <c r="M18" s="39"/>
      <c r="N18" s="39"/>
      <c r="O18" s="39"/>
      <c r="P18" s="39"/>
      <c r="Q18" s="39"/>
    </row>
    <row r="19" spans="2:17">
      <c r="B19" s="36"/>
      <c r="C19" s="40"/>
      <c r="D19" s="114"/>
      <c r="E19" s="115"/>
      <c r="F19" s="41">
        <f>F18*$D18</f>
        <v>15608.978719999999</v>
      </c>
      <c r="G19" s="41">
        <f t="shared" ref="G19:J21" si="3">G18*$D18</f>
        <v>15608.978719999999</v>
      </c>
      <c r="H19" s="41">
        <f t="shared" si="3"/>
        <v>15608.978719999999</v>
      </c>
      <c r="I19" s="41">
        <f t="shared" si="3"/>
        <v>7804.4893599999996</v>
      </c>
      <c r="J19" s="41">
        <f t="shared" si="3"/>
        <v>7804.4893599999996</v>
      </c>
      <c r="K19" s="41">
        <f>K18*$D18</f>
        <v>7804.4893599999996</v>
      </c>
      <c r="L19" s="41">
        <f t="shared" ref="L19:O19" si="4">L18*$D18</f>
        <v>7804.4893599999996</v>
      </c>
      <c r="M19" s="41">
        <f t="shared" si="4"/>
        <v>0</v>
      </c>
      <c r="N19" s="41">
        <f t="shared" si="4"/>
        <v>0</v>
      </c>
      <c r="O19" s="41">
        <f t="shared" si="4"/>
        <v>0</v>
      </c>
      <c r="P19" s="41">
        <f t="shared" ref="P19:Q19" si="5">P18*$D18</f>
        <v>0</v>
      </c>
      <c r="Q19" s="41">
        <f t="shared" si="5"/>
        <v>0</v>
      </c>
    </row>
    <row r="20" spans="2:17">
      <c r="B20" s="36">
        <v>4</v>
      </c>
      <c r="C20" s="19" t="str">
        <f>'ORÇAMENTO ATUAL'!E53</f>
        <v>DRENAGEM</v>
      </c>
      <c r="D20" s="37">
        <f>'ORÇAMENTO ATUAL'!I67</f>
        <v>282000.00959999999</v>
      </c>
      <c r="E20" s="38">
        <f>D20/D27</f>
        <v>0.15781572128773408</v>
      </c>
      <c r="F20" s="39"/>
      <c r="G20" s="39">
        <v>0.2</v>
      </c>
      <c r="H20" s="39">
        <v>0.2</v>
      </c>
      <c r="I20" s="39">
        <v>0.2</v>
      </c>
      <c r="J20" s="39">
        <v>0.2</v>
      </c>
      <c r="K20" s="39">
        <v>0.2</v>
      </c>
      <c r="L20" s="39"/>
      <c r="M20" s="39"/>
      <c r="N20" s="39"/>
      <c r="O20" s="39"/>
      <c r="P20" s="39"/>
      <c r="Q20" s="39"/>
    </row>
    <row r="21" spans="2:17">
      <c r="B21" s="162"/>
      <c r="C21" s="137"/>
      <c r="D21" s="114"/>
      <c r="E21" s="115"/>
      <c r="F21" s="138">
        <f>F20*$D20</f>
        <v>0</v>
      </c>
      <c r="G21" s="138">
        <f>D20*G20</f>
        <v>56400.001920000002</v>
      </c>
      <c r="H21" s="138">
        <f>D20*$H20</f>
        <v>56400.001920000002</v>
      </c>
      <c r="I21" s="138">
        <f t="shared" si="3"/>
        <v>56400.001920000002</v>
      </c>
      <c r="J21" s="138">
        <f t="shared" si="3"/>
        <v>56400.001920000002</v>
      </c>
      <c r="K21" s="138">
        <f>K20*$D20</f>
        <v>56400.001920000002</v>
      </c>
      <c r="L21" s="138">
        <f>I20*L20</f>
        <v>0</v>
      </c>
      <c r="M21" s="138"/>
      <c r="N21" s="138">
        <f t="shared" ref="N21:O21" si="6">N20*$D20</f>
        <v>0</v>
      </c>
      <c r="O21" s="138">
        <f t="shared" si="6"/>
        <v>0</v>
      </c>
      <c r="P21" s="138">
        <f t="shared" ref="P21:Q21" si="7">P20*$D20</f>
        <v>0</v>
      </c>
      <c r="Q21" s="138">
        <f t="shared" si="7"/>
        <v>0</v>
      </c>
    </row>
    <row r="22" spans="2:17">
      <c r="B22" s="162">
        <v>5</v>
      </c>
      <c r="C22" s="92" t="str">
        <f>'ORÇAMENTO ATUAL'!E69</f>
        <v>VESTIARIO</v>
      </c>
      <c r="D22" s="37">
        <f>'ORÇAMENTO ATUAL'!I155</f>
        <v>486594.45040000003</v>
      </c>
      <c r="E22" s="38">
        <f>D22/D27</f>
        <v>0.27231294875985906</v>
      </c>
      <c r="F22" s="39">
        <v>0.1</v>
      </c>
      <c r="G22" s="39">
        <v>0.1</v>
      </c>
      <c r="H22" s="39">
        <v>0.1</v>
      </c>
      <c r="I22" s="39">
        <v>0.1</v>
      </c>
      <c r="J22" s="39">
        <v>0.1</v>
      </c>
      <c r="K22" s="39">
        <v>0.1</v>
      </c>
      <c r="L22" s="39">
        <v>0.1</v>
      </c>
      <c r="M22" s="39">
        <v>0.1</v>
      </c>
      <c r="N22" s="39">
        <v>0.1</v>
      </c>
      <c r="O22" s="39">
        <v>0.05</v>
      </c>
      <c r="P22" s="39">
        <v>0.05</v>
      </c>
      <c r="Q22" s="39"/>
    </row>
    <row r="23" spans="2:17">
      <c r="B23" s="85"/>
      <c r="C23" s="85"/>
      <c r="D23" s="114"/>
      <c r="E23" s="115"/>
      <c r="F23" s="138">
        <f>F22*$D22</f>
        <v>48659.445040000006</v>
      </c>
      <c r="G23" s="138">
        <f t="shared" ref="G23:Q23" si="8">G22*$D22</f>
        <v>48659.445040000006</v>
      </c>
      <c r="H23" s="138">
        <f t="shared" si="8"/>
        <v>48659.445040000006</v>
      </c>
      <c r="I23" s="138">
        <f t="shared" si="8"/>
        <v>48659.445040000006</v>
      </c>
      <c r="J23" s="138">
        <f t="shared" si="8"/>
        <v>48659.445040000006</v>
      </c>
      <c r="K23" s="138">
        <f t="shared" si="8"/>
        <v>48659.445040000006</v>
      </c>
      <c r="L23" s="138">
        <f t="shared" si="8"/>
        <v>48659.445040000006</v>
      </c>
      <c r="M23" s="138">
        <f t="shared" si="8"/>
        <v>48659.445040000006</v>
      </c>
      <c r="N23" s="138">
        <f t="shared" si="8"/>
        <v>48659.445040000006</v>
      </c>
      <c r="O23" s="138">
        <f t="shared" si="8"/>
        <v>24329.722520000003</v>
      </c>
      <c r="P23" s="138">
        <f t="shared" si="8"/>
        <v>24329.722520000003</v>
      </c>
      <c r="Q23" s="138">
        <f t="shared" si="8"/>
        <v>0</v>
      </c>
    </row>
    <row r="24" spans="2:17">
      <c r="B24" s="36">
        <v>6</v>
      </c>
      <c r="C24" s="92" t="str">
        <f>'ORÇAMENTO ATUAL'!E157</f>
        <v>CAMPO DE GRAMA SINTÉTICA</v>
      </c>
      <c r="D24" s="37">
        <f>'ORÇAMENTO ATUAL'!I198</f>
        <v>676767.82809999993</v>
      </c>
      <c r="E24" s="38">
        <f>D24/D27</f>
        <v>0.37873971382990596</v>
      </c>
      <c r="F24" s="39"/>
      <c r="G24" s="39">
        <v>0.1</v>
      </c>
      <c r="H24" s="39">
        <v>0.1</v>
      </c>
      <c r="I24" s="39">
        <v>0.1</v>
      </c>
      <c r="J24" s="39">
        <v>0.1</v>
      </c>
      <c r="K24" s="39">
        <v>0.1</v>
      </c>
      <c r="L24" s="39">
        <v>0.1</v>
      </c>
      <c r="M24" s="39">
        <v>0.1</v>
      </c>
      <c r="N24" s="39">
        <v>0.1</v>
      </c>
      <c r="O24" s="39">
        <v>0.1</v>
      </c>
      <c r="P24" s="39">
        <v>0.05</v>
      </c>
      <c r="Q24" s="39">
        <v>0.05</v>
      </c>
    </row>
    <row r="25" spans="2:17" ht="13.5" customHeight="1">
      <c r="B25" s="160"/>
      <c r="C25" s="161"/>
      <c r="D25" s="114"/>
      <c r="E25" s="115"/>
      <c r="F25" s="138">
        <f>F24*$D24</f>
        <v>0</v>
      </c>
      <c r="G25" s="138">
        <f t="shared" ref="G25:Q25" si="9">G24*$D24</f>
        <v>67676.78280999999</v>
      </c>
      <c r="H25" s="138">
        <f t="shared" si="9"/>
        <v>67676.78280999999</v>
      </c>
      <c r="I25" s="138">
        <f t="shared" si="9"/>
        <v>67676.78280999999</v>
      </c>
      <c r="J25" s="138">
        <f t="shared" si="9"/>
        <v>67676.78280999999</v>
      </c>
      <c r="K25" s="138">
        <f t="shared" si="9"/>
        <v>67676.78280999999</v>
      </c>
      <c r="L25" s="138">
        <f t="shared" si="9"/>
        <v>67676.78280999999</v>
      </c>
      <c r="M25" s="138">
        <f t="shared" si="9"/>
        <v>67676.78280999999</v>
      </c>
      <c r="N25" s="138">
        <f t="shared" si="9"/>
        <v>67676.78280999999</v>
      </c>
      <c r="O25" s="138">
        <f t="shared" si="9"/>
        <v>67676.78280999999</v>
      </c>
      <c r="P25" s="138">
        <f t="shared" si="9"/>
        <v>33838.391404999995</v>
      </c>
      <c r="Q25" s="138">
        <f t="shared" si="9"/>
        <v>33838.391404999995</v>
      </c>
    </row>
    <row r="26" spans="2:17" ht="15" thickBot="1">
      <c r="B26" s="42"/>
      <c r="C26" s="42"/>
      <c r="D26" s="43"/>
      <c r="E26" s="42"/>
      <c r="F26" s="42"/>
      <c r="G26" s="42"/>
      <c r="H26" s="42"/>
      <c r="I26" s="42"/>
      <c r="K26" s="42"/>
      <c r="L26" s="42"/>
      <c r="M26" s="42"/>
      <c r="N26" s="42"/>
      <c r="P26" s="42"/>
    </row>
    <row r="27" spans="2:17" ht="15" thickBot="1">
      <c r="B27" s="311" t="s">
        <v>603</v>
      </c>
      <c r="C27" s="312"/>
      <c r="D27" s="44">
        <f>SUM(D14:D24)</f>
        <v>1786894.2796</v>
      </c>
      <c r="E27" s="52">
        <f>SUM(E14:E24)</f>
        <v>1</v>
      </c>
      <c r="F27" s="164">
        <f>F15+F17+F19+F21+F23</f>
        <v>153067.74950000003</v>
      </c>
      <c r="G27" s="164">
        <f>G17+G19+G21+G15+G23+G25</f>
        <v>277144.53423000005</v>
      </c>
      <c r="H27" s="164">
        <f>H15+H17+H19+H21+H23+H25</f>
        <v>216974.69063000003</v>
      </c>
      <c r="I27" s="164">
        <f>I15+I17+I19+I21+I23+I25</f>
        <v>202012.83073500003</v>
      </c>
      <c r="J27" s="164">
        <f>J15+J17+J19+J21+J23+J25</f>
        <v>202012.83073500003</v>
      </c>
      <c r="K27" s="164">
        <f>K15+K17+K19+K21+K23+K25</f>
        <v>194855.4602</v>
      </c>
      <c r="L27" s="164">
        <f>L17+L19+L21+L23+L25</f>
        <v>124140.71721</v>
      </c>
      <c r="M27" s="164">
        <f>M23+M25</f>
        <v>116336.22785</v>
      </c>
      <c r="N27" s="164">
        <f>N23+N25</f>
        <v>116336.22785</v>
      </c>
      <c r="O27" s="164">
        <f>O23+O25</f>
        <v>92006.505329999985</v>
      </c>
      <c r="P27" s="164">
        <f>P23+P25</f>
        <v>58168.113924999998</v>
      </c>
      <c r="Q27" s="164">
        <f>Q25</f>
        <v>33838.391404999995</v>
      </c>
    </row>
    <row r="28" spans="2:17" ht="15" thickBot="1">
      <c r="B28" s="311" t="s">
        <v>602</v>
      </c>
      <c r="C28" s="312"/>
      <c r="D28" s="44">
        <f>'ORÇAMENTO ATUAL'!I203</f>
        <v>2219858.7635470801</v>
      </c>
      <c r="E28" s="52">
        <f>SUM(F28:Q28)</f>
        <v>1.0000000000000002</v>
      </c>
      <c r="F28" s="165">
        <f>F27/$D$27</f>
        <v>8.5661335003134359E-2</v>
      </c>
      <c r="G28" s="165">
        <f t="shared" ref="G28:P28" si="10">G27/$D$27</f>
        <v>0.15509845064367178</v>
      </c>
      <c r="H28" s="165">
        <f t="shared" si="10"/>
        <v>0.12142558913925801</v>
      </c>
      <c r="I28" s="165">
        <f t="shared" si="10"/>
        <v>0.11305248051956437</v>
      </c>
      <c r="J28" s="165">
        <f t="shared" si="10"/>
        <v>0.11305248051956437</v>
      </c>
      <c r="K28" s="165">
        <f t="shared" si="10"/>
        <v>0.10904699982789066</v>
      </c>
      <c r="L28" s="165">
        <f t="shared" si="10"/>
        <v>6.9472894186996426E-2</v>
      </c>
      <c r="M28" s="165">
        <f t="shared" si="10"/>
        <v>6.5105266258976502E-2</v>
      </c>
      <c r="N28" s="165">
        <f t="shared" si="10"/>
        <v>6.5105266258976502E-2</v>
      </c>
      <c r="O28" s="165">
        <f t="shared" si="10"/>
        <v>5.1489618820983539E-2</v>
      </c>
      <c r="P28" s="165">
        <f t="shared" si="10"/>
        <v>3.2552633129488251E-2</v>
      </c>
      <c r="Q28" s="165">
        <f>Q27/$D$27</f>
        <v>1.8936985691495295E-2</v>
      </c>
    </row>
    <row r="29" spans="2:17">
      <c r="B29" s="42"/>
      <c r="C29" s="42"/>
      <c r="D29" s="43"/>
      <c r="E29" s="42"/>
      <c r="F29" s="163"/>
      <c r="G29" s="163"/>
      <c r="H29" s="163"/>
      <c r="I29" s="163"/>
      <c r="J29" s="163"/>
      <c r="K29" s="163"/>
      <c r="L29" s="163"/>
      <c r="M29" s="163"/>
      <c r="N29" s="163"/>
      <c r="O29" s="163"/>
      <c r="P29" s="163"/>
      <c r="Q29" s="163"/>
    </row>
    <row r="30" spans="2:17">
      <c r="B30" s="42"/>
      <c r="C30" s="42"/>
      <c r="D30" s="43"/>
      <c r="E30" s="42"/>
      <c r="F30" s="42"/>
      <c r="G30" s="42"/>
      <c r="H30" s="42"/>
      <c r="I30" s="42"/>
    </row>
    <row r="32" spans="2:17" ht="15">
      <c r="D32" s="307" t="s">
        <v>41</v>
      </c>
      <c r="E32" s="307"/>
      <c r="F32" s="307"/>
      <c r="G32" s="307"/>
      <c r="H32" s="307"/>
      <c r="I32" s="307"/>
    </row>
    <row r="33" spans="2:11" ht="15">
      <c r="D33" s="307" t="s">
        <v>40</v>
      </c>
      <c r="E33" s="307"/>
      <c r="F33" s="307"/>
      <c r="G33" s="307"/>
      <c r="H33" s="307"/>
      <c r="I33" s="307"/>
    </row>
    <row r="34" spans="2:11" ht="15">
      <c r="D34" s="307" t="s">
        <v>42</v>
      </c>
      <c r="E34" s="307"/>
      <c r="F34" s="307"/>
      <c r="G34" s="307"/>
      <c r="H34" s="307"/>
      <c r="I34" s="307"/>
    </row>
    <row r="36" spans="2:11" ht="15">
      <c r="B36" s="310" t="s">
        <v>657</v>
      </c>
      <c r="C36" s="310"/>
      <c r="D36" s="310"/>
      <c r="E36" s="310"/>
      <c r="F36" s="310"/>
      <c r="G36" s="310"/>
      <c r="H36" s="310"/>
      <c r="I36" s="310"/>
      <c r="J36" s="310"/>
      <c r="K36" s="310"/>
    </row>
    <row r="40" spans="2:11">
      <c r="E40" s="73"/>
      <c r="F40" s="73"/>
    </row>
  </sheetData>
  <mergeCells count="15">
    <mergeCell ref="D32:I32"/>
    <mergeCell ref="D33:I33"/>
    <mergeCell ref="D34:I34"/>
    <mergeCell ref="B1:J1"/>
    <mergeCell ref="B36:K36"/>
    <mergeCell ref="B27:C27"/>
    <mergeCell ref="B10:J10"/>
    <mergeCell ref="B2:J2"/>
    <mergeCell ref="B3:J3"/>
    <mergeCell ref="B4:J4"/>
    <mergeCell ref="K1:Q1"/>
    <mergeCell ref="K2:Q2"/>
    <mergeCell ref="K3:Q3"/>
    <mergeCell ref="K4:Q4"/>
    <mergeCell ref="B28:C28"/>
  </mergeCells>
  <pageMargins left="0.51181102362204722" right="0.51181102362204722" top="0.78740157480314965" bottom="0.78740157480314965" header="0.31496062992125984" footer="0.31496062992125984"/>
  <pageSetup paperSize="9" scale="52" orientation="landscape" horizontalDpi="4294967293" verticalDpi="4294967293" r:id="rId1"/>
  <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G36" sqref="G36"/>
    </sheetView>
  </sheetViews>
  <sheetFormatPr defaultRowHeight="14.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Planilhas</vt:lpstr>
      </vt:variant>
      <vt:variant>
        <vt:i4>4</vt:i4>
      </vt:variant>
      <vt:variant>
        <vt:lpstr>Intervalos nomeados</vt:lpstr>
      </vt:variant>
      <vt:variant>
        <vt:i4>5</vt:i4>
      </vt:variant>
    </vt:vector>
  </HeadingPairs>
  <TitlesOfParts>
    <vt:vector size="9" baseType="lpstr">
      <vt:lpstr>Memorial de Cálculo</vt:lpstr>
      <vt:lpstr>ORÇAMENTO ATUAL</vt:lpstr>
      <vt:lpstr>Cronograma</vt:lpstr>
      <vt:lpstr>Plan1</vt:lpstr>
      <vt:lpstr>Cronograma!Area_de_impressao</vt:lpstr>
      <vt:lpstr>'Memorial de Cálculo'!Area_de_impressao</vt:lpstr>
      <vt:lpstr>'ORÇAMENTO ATUAL'!Area_de_impressao</vt:lpstr>
      <vt:lpstr>'Memorial de Cálculo'!Titulos_de_impressao</vt:lpstr>
      <vt:lpstr>'ORÇAMENTO ATUAL'!Titulos_de_impressao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27421740104</dc:creator>
  <cp:lastModifiedBy>felipesp</cp:lastModifiedBy>
  <cp:revision>18</cp:revision>
  <cp:lastPrinted>2022-02-11T17:32:34Z</cp:lastPrinted>
  <dcterms:created xsi:type="dcterms:W3CDTF">2012-10-15T18:57:41Z</dcterms:created>
  <dcterms:modified xsi:type="dcterms:W3CDTF">2022-02-11T18:33:08Z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Company">
    <vt:lpwstr>Fnde</vt:lpwstr>
  </property>
  <property fmtid="{D5CDD505-2E9C-101B-9397-08002B2CF9AE}" pid="4" name="DocSecurity">
    <vt:r8>0</vt:r8>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